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7"/>
  </bookViews>
  <sheets>
    <sheet name="Read me" sheetId="7" r:id="rId1"/>
    <sheet name="Requirement Summary" sheetId="8" r:id="rId2"/>
    <sheet name="Inf Conc" sheetId="12" r:id="rId3"/>
    <sheet name="Inf Loads" sheetId="13" r:id="rId4"/>
    <sheet name="Effluent Conc" sheetId="11" r:id="rId5"/>
    <sheet name="Effluent Loads" sheetId="4" r:id="rId6"/>
    <sheet name="Inf MDL-ML" sheetId="16" r:id="rId7"/>
    <sheet name="Effluent MDL-ML" sheetId="5" r:id="rId8"/>
    <sheet name="Sheet1" sheetId="17" r:id="rId9"/>
    <sheet name="Sheet2" sheetId="18" r:id="rId10"/>
  </sheets>
  <calcPr calcId="145621"/>
</workbook>
</file>

<file path=xl/calcChain.xml><?xml version="1.0" encoding="utf-8"?>
<calcChain xmlns="http://schemas.openxmlformats.org/spreadsheetml/2006/main">
  <c r="C20" i="4" l="1"/>
  <c r="C8" i="4" l="1"/>
  <c r="C9" i="4"/>
  <c r="C10" i="4"/>
  <c r="C11" i="4"/>
  <c r="C12" i="4"/>
  <c r="C13" i="4"/>
  <c r="C14" i="4"/>
  <c r="C15" i="4"/>
  <c r="C16" i="4"/>
  <c r="C17" i="4"/>
  <c r="C18" i="4"/>
  <c r="C19" i="4"/>
  <c r="C7" i="4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<sst xmlns="http://schemas.openxmlformats.org/spreadsheetml/2006/main" count="417" uniqueCount="220">
  <si>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</si>
  <si>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</si>
  <si>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</si>
  <si>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</si>
  <si>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</si>
  <si>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</si>
  <si>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</si>
  <si>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</si>
  <si>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</si>
  <si>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</si>
  <si>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</si>
  <si>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</si>
  <si>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</si>
  <si>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</si>
  <si>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</si>
  <si>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</si>
  <si>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</si>
  <si>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</si>
  <si>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</si>
  <si>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</si>
  <si>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</si>
  <si>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</si>
  <si>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</si>
  <si>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</si>
  <si>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</si>
  <si>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</si>
  <si>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</si>
  <si>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</si>
  <si>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</si>
  <si>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</si>
  <si>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</si>
  <si>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</si>
  <si>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</si>
  <si>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</si>
  <si>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</si>
  <si>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</si>
  <si>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</si>
  <si>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</si>
  <si>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</si>
  <si>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</si>
  <si>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</si>
  <si>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</si>
  <si>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</si>
  <si>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</si>
  <si>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</si>
  <si>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</si>
  <si>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</si>
  <si>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</si>
  <si>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</si>
  <si>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</si>
  <si>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</si>
  <si>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</si>
  <si>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</si>
  <si>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</si>
  <si>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</si>
  <si>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</si>
  <si>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</si>
  <si>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</si>
  <si>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</si>
  <si>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</si>
  <si>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</si>
  <si>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</si>
  <si>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</si>
  <si>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</si>
  <si>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</si>
  <si>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</si>
  <si>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</si>
  <si>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</si>
  <si>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</si>
  <si>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</si>
  <si>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</si>
  <si>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</si>
  <si>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</si>
  <si>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</si>
  <si>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</si>
  <si>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</si>
  <si>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</si>
  <si>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</si>
  <si>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</si>
  <si>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</si>
  <si>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</si>
  <si>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</si>
  <si>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</si>
  <si>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</si>
  <si>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</si>
  <si>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</si>
  <si>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</si>
  <si>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</si>
  <si>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</si>
  <si>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</si>
  <si>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</si>
  <si>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</si>
  <si>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</si>
  <si>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</si>
  <si>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</si>
  <si>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</si>
  <si>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</si>
  <si>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</si>
  <si>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</si>
  <si>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</si>
  <si>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</si>
  <si>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</si>
  <si>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</si>
  <si>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</si>
  <si>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</si>
  <si>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</si>
  <si>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</si>
  <si>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</si>
  <si>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</si>
  <si>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</si>
  <si>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</si>
  <si>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</si>
  <si>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</si>
  <si>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</si>
  <si>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</si>
  <si>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</si>
  <si>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</si>
  <si>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</si>
  <si>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</si>
  <si>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</si>
  <si>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</si>
  <si>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</si>
  <si>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</si>
  <si>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</si>
  <si>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</si>
  <si>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</si>
  <si>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</si>
  <si>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</si>
  <si>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</si>
  <si>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</si>
  <si>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</si>
  <si>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</si>
  <si>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</si>
  <si>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</si>
  <si>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</si>
  <si>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</si>
  <si>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</si>
  <si>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</si>
  <si>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</si>
  <si>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</si>
  <si>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</si>
  <si>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</si>
  <si>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</si>
  <si>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</si>
  <si>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</si>
  <si>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</si>
  <si>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</si>
  <si>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</si>
  <si>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</si>
  <si>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</si>
  <si>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</si>
  <si>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</si>
  <si>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</si>
  <si>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</si>
  <si>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</si>
  <si>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</si>
  <si>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</si>
  <si>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</si>
  <si>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</si>
  <si>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</si>
  <si>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</si>
  <si>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</si>
  <si>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</si>
  <si>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</si>
  <si>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</si>
  <si>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</si>
  <si>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</si>
  <si>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</si>
  <si>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</si>
  <si>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</si>
  <si>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</si>
  <si>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</si>
  <si>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</si>
  <si>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</si>
  <si>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</si>
  <si>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</si>
  <si>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</si>
  <si>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</si>
  <si>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</si>
  <si>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</si>
  <si>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</si>
  <si>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</si>
  <si>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</si>
  <si>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</si>
  <si>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</si>
  <si>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</si>
  <si>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</si>
  <si>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</si>
  <si>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</si>
  <si>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</si>
  <si>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</si>
  <si>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</si>
  <si>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</si>
  <si>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</si>
  <si>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</si>
  <si>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</si>
  <si>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</si>
  <si>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</si>
  <si>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</si>
  <si>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</si>
  <si>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</si>
  <si>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</si>
  <si>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</si>
  <si>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Burlingame WWTF</t>
  </si>
  <si>
    <t>Major</t>
  </si>
  <si>
    <t>No</t>
  </si>
  <si>
    <t>Dry</t>
  </si>
  <si>
    <t>Wet</t>
  </si>
  <si>
    <t>Q2 2012</t>
  </si>
  <si>
    <t>Q3 2012</t>
  </si>
  <si>
    <t>Q4 2012</t>
  </si>
  <si>
    <t>Q1 2013</t>
  </si>
  <si>
    <t>Q2 2013</t>
  </si>
  <si>
    <t>William Toci, Plant Manager - 650 342-3727 william.toci@veoliawaterna.com</t>
  </si>
  <si>
    <t>n</t>
  </si>
  <si>
    <t>y</t>
  </si>
  <si>
    <t>Q3 2013</t>
  </si>
  <si>
    <t>4Q 2013</t>
  </si>
  <si>
    <t>Y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</si>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</sst>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0"/>
    <numFmt numFmtId="166" formatCode="0.000"/>
    <numFmt numFmtId="168" formatCode="0.0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4" borderId="30" xfId="0" applyNumberFormat="1" applyFont="1" applyFill="1" applyBorder="1"/>
    <xf numFmtId="0" fontId="2" fillId="0" borderId="43" xfId="0" applyNumberFormat="1" applyFont="1" applyFill="1" applyBorder="1"/>
    <xf numFmtId="0" fontId="1" fillId="0" borderId="0" xfId="0" applyFont="1" applyBorder="1" applyAlignment="1" applyProtection="1">
      <alignment vertical="center"/>
      <protection locked="0"/>
    </xf>
    <xf numFmtId="14" fontId="2" fillId="0" borderId="26" xfId="0" applyNumberFormat="1" applyFont="1" applyBorder="1" applyAlignment="1" applyProtection="1">
      <alignment horizontal="center"/>
      <protection locked="0"/>
    </xf>
    <xf numFmtId="165" fontId="2" fillId="4" borderId="30" xfId="0" applyNumberFormat="1" applyFont="1" applyFill="1" applyBorder="1"/>
    <xf numFmtId="165" fontId="2" fillId="4" borderId="35" xfId="0" applyNumberFormat="1" applyFont="1" applyFill="1" applyBorder="1"/>
    <xf numFmtId="2" fontId="2" fillId="4" borderId="26" xfId="0" applyNumberFormat="1" applyFont="1" applyFill="1" applyBorder="1"/>
    <xf numFmtId="166" fontId="2" fillId="0" borderId="26" xfId="0" applyNumberFormat="1" applyFont="1" applyBorder="1"/>
    <xf numFmtId="2" fontId="2" fillId="0" borderId="26" xfId="0" applyNumberFormat="1" applyFont="1" applyBorder="1"/>
    <xf numFmtId="2" fontId="2" fillId="0" borderId="26" xfId="0" applyNumberFormat="1" applyFont="1" applyFill="1" applyBorder="1"/>
    <xf numFmtId="166" fontId="2" fillId="4" borderId="26" xfId="0" applyNumberFormat="1" applyFont="1" applyFill="1" applyBorder="1" applyAlignment="1">
      <alignment horizontal="center"/>
    </xf>
    <xf numFmtId="0" fontId="2" fillId="2" borderId="36" xfId="0" applyNumberFormat="1" applyFont="1" applyFill="1" applyBorder="1"/>
    <xf numFmtId="0" fontId="2" fillId="2" borderId="28" xfId="0" applyNumberFormat="1" applyFont="1" applyFill="1" applyBorder="1"/>
    <xf numFmtId="0" fontId="2" fillId="2" borderId="35" xfId="0" applyNumberFormat="1" applyFont="1" applyFill="1" applyBorder="1"/>
    <xf numFmtId="0" fontId="2" fillId="2" borderId="26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168" fontId="2" fillId="0" borderId="26" xfId="0" applyNumberFormat="1" applyFont="1" applyBorder="1" applyProtection="1">
      <protection hidden="1"/>
    </xf>
    <xf numFmtId="168" fontId="2" fillId="0" borderId="31" xfId="0" applyNumberFormat="1" applyFont="1" applyBorder="1" applyProtection="1">
      <protection hidden="1"/>
    </xf>
  </cellXfs>
  <cellStyles count="1">
    <cellStyle name="Normal" xfId="0" builtinId="0"/>
  </cellStyles>
  <dxfs count="5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0" t="s">
        <v>116</v>
      </c>
      <c r="C3" s="49"/>
      <c r="D3" s="49"/>
      <c r="E3" s="49"/>
      <c r="F3" s="49"/>
      <c r="G3" s="49"/>
    </row>
    <row r="4" spans="1:13" ht="21" x14ac:dyDescent="0.35">
      <c r="B4" s="190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7"/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</row>
    <row r="8" spans="1:13" x14ac:dyDescent="0.25">
      <c r="A8" s="65" t="s">
        <v>61</v>
      </c>
      <c r="B8" s="248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8"/>
      <c r="C17" s="248"/>
      <c r="D17" s="248"/>
      <c r="E17" s="248"/>
      <c r="F17" s="248"/>
      <c r="G17" s="248"/>
      <c r="H17" s="248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3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3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9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9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0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0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0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0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0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0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0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0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0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1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B10" sqref="B10"/>
    </sheetView>
  </sheetViews>
  <sheetFormatPr defaultRowHeight="15" x14ac:dyDescent="0.25"/>
  <cols>
    <col min="1" max="1" width="45.42578125" style="194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5" t="s">
        <v>203</v>
      </c>
      <c r="B1" s="246"/>
    </row>
    <row r="2" spans="1:4" ht="25.5" customHeight="1" thickBot="1" x14ac:dyDescent="0.3">
      <c r="A2" s="346" t="s">
        <v>102</v>
      </c>
      <c r="B2" s="345"/>
      <c r="C2" s="344" t="s">
        <v>71</v>
      </c>
      <c r="D2" s="345"/>
    </row>
    <row r="3" spans="1:4" ht="15.75" customHeight="1" x14ac:dyDescent="0.25">
      <c r="A3" s="213" t="s">
        <v>136</v>
      </c>
      <c r="B3" s="210" t="s">
        <v>204</v>
      </c>
      <c r="C3" s="37" t="s">
        <v>72</v>
      </c>
      <c r="D3" s="39" t="s">
        <v>73</v>
      </c>
    </row>
    <row r="4" spans="1:4" x14ac:dyDescent="0.25">
      <c r="A4" s="214" t="s">
        <v>137</v>
      </c>
      <c r="B4" s="211" t="s">
        <v>126</v>
      </c>
      <c r="C4" s="38" t="s">
        <v>74</v>
      </c>
      <c r="D4" s="40">
        <v>41212</v>
      </c>
    </row>
    <row r="5" spans="1:4" ht="30.75" thickBot="1" x14ac:dyDescent="0.3">
      <c r="A5" s="215" t="s">
        <v>122</v>
      </c>
      <c r="B5" s="212" t="s">
        <v>205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07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4"/>
      <c r="B10" s="116"/>
      <c r="C10" s="38" t="s">
        <v>79</v>
      </c>
      <c r="D10" s="40">
        <v>41669</v>
      </c>
    </row>
    <row r="11" spans="1:4" s="113" customFormat="1" x14ac:dyDescent="0.25">
      <c r="A11" s="194"/>
      <c r="C11" s="38" t="s">
        <v>80</v>
      </c>
      <c r="D11" s="40">
        <v>41759</v>
      </c>
    </row>
    <row r="12" spans="1:4" s="113" customFormat="1" x14ac:dyDescent="0.25">
      <c r="A12" s="194"/>
      <c r="C12" s="38" t="s">
        <v>81</v>
      </c>
      <c r="D12" s="40" t="s">
        <v>84</v>
      </c>
    </row>
    <row r="13" spans="1:4" s="113" customFormat="1" ht="15.75" thickBot="1" x14ac:dyDescent="0.3">
      <c r="A13" s="194"/>
      <c r="C13" s="220" t="s">
        <v>83</v>
      </c>
      <c r="D13" s="42">
        <v>41851</v>
      </c>
    </row>
    <row r="14" spans="1:4" s="113" customFormat="1" x14ac:dyDescent="0.25">
      <c r="A14" s="208" t="s">
        <v>134</v>
      </c>
      <c r="B14" s="209"/>
      <c r="C14" s="43"/>
      <c r="D14" s="126"/>
    </row>
    <row r="15" spans="1:4" s="113" customFormat="1" ht="15.75" thickBot="1" x14ac:dyDescent="0.3">
      <c r="A15" s="194"/>
      <c r="C15" s="43"/>
      <c r="D15" s="126"/>
    </row>
    <row r="16" spans="1:4" s="113" customFormat="1" x14ac:dyDescent="0.25">
      <c r="A16" s="347" t="s">
        <v>132</v>
      </c>
      <c r="B16" s="348"/>
      <c r="C16" s="43"/>
      <c r="D16" s="126"/>
    </row>
    <row r="17" spans="1:5" s="113" customFormat="1" ht="15.75" thickBot="1" x14ac:dyDescent="0.3">
      <c r="A17" s="349"/>
      <c r="B17" s="350"/>
      <c r="C17" s="43"/>
      <c r="D17" s="126"/>
    </row>
    <row r="18" spans="1:5" s="113" customFormat="1" ht="15.75" thickBot="1" x14ac:dyDescent="0.3">
      <c r="A18" s="205" t="s">
        <v>133</v>
      </c>
      <c r="B18" s="206"/>
      <c r="C18" s="43"/>
      <c r="D18" s="126"/>
    </row>
    <row r="19" spans="1:5" s="113" customFormat="1" ht="15" customHeight="1" thickBot="1" x14ac:dyDescent="0.3">
      <c r="A19" s="194"/>
      <c r="C19" s="43"/>
      <c r="D19" s="126"/>
    </row>
    <row r="20" spans="1:5" s="113" customFormat="1" ht="19.5" thickBot="1" x14ac:dyDescent="0.35">
      <c r="A20" s="340" t="s">
        <v>130</v>
      </c>
      <c r="B20" s="341"/>
      <c r="C20" s="342"/>
      <c r="D20" s="177"/>
      <c r="E20" s="126"/>
    </row>
    <row r="21" spans="1:5" s="113" customFormat="1" ht="16.5" thickBot="1" x14ac:dyDescent="0.3">
      <c r="A21" s="203" t="s">
        <v>125</v>
      </c>
      <c r="B21" s="193" t="s">
        <v>126</v>
      </c>
      <c r="C21" s="239" t="s">
        <v>127</v>
      </c>
      <c r="D21" s="177"/>
      <c r="E21" s="126"/>
    </row>
    <row r="22" spans="1:5" s="113" customFormat="1" x14ac:dyDescent="0.25">
      <c r="A22" s="195" t="s">
        <v>86</v>
      </c>
      <c r="B22" s="103" t="s">
        <v>90</v>
      </c>
      <c r="C22" s="103" t="s">
        <v>90</v>
      </c>
      <c r="D22" s="177"/>
      <c r="E22" s="126"/>
    </row>
    <row r="23" spans="1:5" s="113" customFormat="1" ht="30" x14ac:dyDescent="0.25">
      <c r="A23" s="196" t="s">
        <v>87</v>
      </c>
      <c r="B23" s="104" t="s">
        <v>66</v>
      </c>
      <c r="C23" s="106" t="s">
        <v>138</v>
      </c>
      <c r="D23" s="177"/>
      <c r="E23" s="126"/>
    </row>
    <row r="24" spans="1:5" s="113" customFormat="1" x14ac:dyDescent="0.25">
      <c r="A24" s="196" t="s">
        <v>88</v>
      </c>
      <c r="B24" s="104" t="s">
        <v>64</v>
      </c>
      <c r="C24" s="104" t="s">
        <v>99</v>
      </c>
      <c r="D24" s="177"/>
      <c r="E24" s="126"/>
    </row>
    <row r="25" spans="1:5" s="113" customFormat="1" ht="15.75" thickBot="1" x14ac:dyDescent="0.3">
      <c r="A25" s="197" t="s">
        <v>89</v>
      </c>
      <c r="B25" s="105" t="s">
        <v>97</v>
      </c>
      <c r="C25" s="105" t="s">
        <v>98</v>
      </c>
      <c r="D25" s="177"/>
      <c r="E25" s="126"/>
    </row>
    <row r="26" spans="1:5" s="113" customFormat="1" ht="15.75" thickBot="1" x14ac:dyDescent="0.3">
      <c r="A26" s="194"/>
      <c r="C26" s="108"/>
      <c r="D26" s="177"/>
      <c r="E26" s="126"/>
    </row>
    <row r="27" spans="1:5" s="113" customFormat="1" ht="16.5" thickBot="1" x14ac:dyDescent="0.3">
      <c r="A27" s="203" t="s">
        <v>128</v>
      </c>
      <c r="B27" s="193" t="s">
        <v>126</v>
      </c>
      <c r="C27" s="239" t="s">
        <v>127</v>
      </c>
      <c r="D27" s="177"/>
      <c r="E27" s="126"/>
    </row>
    <row r="28" spans="1:5" s="113" customFormat="1" x14ac:dyDescent="0.25">
      <c r="A28" s="195" t="s">
        <v>86</v>
      </c>
      <c r="B28" s="103" t="s">
        <v>90</v>
      </c>
      <c r="C28" s="103" t="s">
        <v>90</v>
      </c>
      <c r="D28" s="177"/>
      <c r="E28" s="126"/>
    </row>
    <row r="29" spans="1:5" s="113" customFormat="1" ht="30" x14ac:dyDescent="0.25">
      <c r="A29" s="196" t="s">
        <v>87</v>
      </c>
      <c r="B29" s="104" t="s">
        <v>66</v>
      </c>
      <c r="C29" s="106" t="s">
        <v>138</v>
      </c>
      <c r="D29" s="177"/>
      <c r="E29" s="126"/>
    </row>
    <row r="30" spans="1:5" s="113" customFormat="1" x14ac:dyDescent="0.25">
      <c r="A30" s="196" t="s">
        <v>88</v>
      </c>
      <c r="B30" s="104" t="s">
        <v>64</v>
      </c>
      <c r="C30" s="104" t="s">
        <v>99</v>
      </c>
      <c r="D30" s="177"/>
      <c r="E30" s="126"/>
    </row>
    <row r="31" spans="1:5" s="113" customFormat="1" ht="15.75" thickBot="1" x14ac:dyDescent="0.3">
      <c r="A31" s="197" t="s">
        <v>89</v>
      </c>
      <c r="B31" s="105" t="s">
        <v>65</v>
      </c>
      <c r="C31" s="105" t="s">
        <v>65</v>
      </c>
      <c r="D31" s="177"/>
      <c r="E31" s="126"/>
    </row>
    <row r="32" spans="1:5" s="113" customFormat="1" ht="15.75" thickBot="1" x14ac:dyDescent="0.3">
      <c r="A32" s="194"/>
      <c r="C32" s="108"/>
      <c r="D32" s="177"/>
      <c r="E32" s="126"/>
    </row>
    <row r="33" spans="1:5" s="113" customFormat="1" ht="16.5" thickBot="1" x14ac:dyDescent="0.3">
      <c r="A33" s="203" t="s">
        <v>129</v>
      </c>
      <c r="B33" s="193" t="s">
        <v>126</v>
      </c>
      <c r="C33" s="239" t="s">
        <v>127</v>
      </c>
      <c r="D33" s="177"/>
      <c r="E33" s="126"/>
    </row>
    <row r="34" spans="1:5" s="113" customFormat="1" x14ac:dyDescent="0.25">
      <c r="A34" s="195" t="s">
        <v>86</v>
      </c>
      <c r="B34" s="103" t="s">
        <v>90</v>
      </c>
      <c r="C34" s="103" t="s">
        <v>90</v>
      </c>
      <c r="D34" s="177"/>
      <c r="E34" s="126"/>
    </row>
    <row r="35" spans="1:5" s="113" customFormat="1" ht="30" x14ac:dyDescent="0.25">
      <c r="A35" s="196" t="s">
        <v>87</v>
      </c>
      <c r="B35" s="104" t="s">
        <v>100</v>
      </c>
      <c r="C35" s="106" t="s">
        <v>117</v>
      </c>
      <c r="D35" s="177"/>
      <c r="E35" s="126"/>
    </row>
    <row r="36" spans="1:5" s="113" customFormat="1" x14ac:dyDescent="0.25">
      <c r="A36" s="196" t="s">
        <v>88</v>
      </c>
      <c r="B36" s="104" t="s">
        <v>64</v>
      </c>
      <c r="C36" s="104" t="s">
        <v>99</v>
      </c>
      <c r="D36" s="177"/>
      <c r="E36" s="126"/>
    </row>
    <row r="37" spans="1:5" s="113" customFormat="1" ht="15.75" thickBot="1" x14ac:dyDescent="0.3">
      <c r="A37" s="197" t="s">
        <v>89</v>
      </c>
      <c r="B37" s="105" t="s">
        <v>65</v>
      </c>
      <c r="C37" s="105" t="s">
        <v>65</v>
      </c>
      <c r="D37" s="177"/>
      <c r="E37" s="126"/>
    </row>
    <row r="38" spans="1:5" s="113" customFormat="1" ht="16.5" customHeight="1" thickBot="1" x14ac:dyDescent="0.3">
      <c r="A38" s="194"/>
      <c r="C38" s="108"/>
      <c r="D38" s="177"/>
      <c r="E38" s="126"/>
    </row>
    <row r="39" spans="1:5" s="113" customFormat="1" ht="16.5" thickBot="1" x14ac:dyDescent="0.3">
      <c r="A39" s="204" t="s">
        <v>131</v>
      </c>
      <c r="B39" s="192"/>
      <c r="C39" s="108"/>
      <c r="D39" s="177"/>
      <c r="E39" s="126"/>
    </row>
    <row r="40" spans="1:5" s="113" customFormat="1" ht="15.75" thickBot="1" x14ac:dyDescent="0.3">
      <c r="A40" s="199" t="s">
        <v>103</v>
      </c>
      <c r="B40" s="191" t="s">
        <v>118</v>
      </c>
      <c r="C40" s="108"/>
      <c r="D40" s="177"/>
      <c r="E40" s="126"/>
    </row>
    <row r="41" spans="1:5" s="113" customFormat="1" x14ac:dyDescent="0.25">
      <c r="A41" s="194"/>
      <c r="C41" s="108"/>
      <c r="D41" s="177"/>
      <c r="E41" s="126"/>
    </row>
    <row r="42" spans="1:5" s="113" customFormat="1" x14ac:dyDescent="0.25">
      <c r="C42" s="108"/>
      <c r="D42" s="177"/>
      <c r="E42" s="126"/>
    </row>
    <row r="43" spans="1:5" s="113" customFormat="1" x14ac:dyDescent="0.25">
      <c r="C43" s="108"/>
      <c r="D43" s="177"/>
      <c r="E43" s="126"/>
    </row>
    <row r="44" spans="1:5" s="113" customFormat="1" x14ac:dyDescent="0.25">
      <c r="C44" s="108"/>
      <c r="D44" s="177"/>
      <c r="E44" s="126"/>
    </row>
    <row r="45" spans="1:5" s="113" customFormat="1" x14ac:dyDescent="0.25">
      <c r="C45" s="108"/>
      <c r="D45" s="177"/>
      <c r="E45" s="126"/>
    </row>
    <row r="46" spans="1:5" s="113" customFormat="1" x14ac:dyDescent="0.25">
      <c r="C46" s="108"/>
      <c r="D46" s="177"/>
      <c r="E46" s="126"/>
    </row>
    <row r="47" spans="1:5" s="113" customFormat="1" x14ac:dyDescent="0.25">
      <c r="C47" s="108"/>
      <c r="D47" s="177"/>
      <c r="E47" s="126"/>
    </row>
    <row r="48" spans="1:5" s="113" customFormat="1" x14ac:dyDescent="0.25">
      <c r="C48" s="108"/>
      <c r="D48" s="177"/>
      <c r="E48" s="126"/>
    </row>
    <row r="49" spans="1:5" s="113" customFormat="1" x14ac:dyDescent="0.25">
      <c r="C49" s="108"/>
      <c r="D49" s="177"/>
      <c r="E49" s="126"/>
    </row>
    <row r="50" spans="1:5" s="113" customFormat="1" x14ac:dyDescent="0.25">
      <c r="C50" s="108"/>
      <c r="D50" s="177"/>
      <c r="E50" s="126"/>
    </row>
    <row r="51" spans="1:5" s="113" customFormat="1" ht="15" customHeight="1" x14ac:dyDescent="0.25">
      <c r="C51" s="108"/>
      <c r="D51" s="177"/>
      <c r="E51" s="126"/>
    </row>
    <row r="52" spans="1:5" s="113" customFormat="1" ht="15" customHeight="1" x14ac:dyDescent="0.25">
      <c r="C52" s="108"/>
      <c r="D52" s="177"/>
      <c r="E52" s="126"/>
    </row>
    <row r="53" spans="1:5" s="113" customFormat="1" ht="17.25" customHeight="1" x14ac:dyDescent="0.25">
      <c r="C53" s="108"/>
      <c r="D53" s="43"/>
      <c r="E53" s="200"/>
    </row>
    <row r="54" spans="1:5" s="113" customFormat="1" ht="17.25" customHeight="1" x14ac:dyDescent="0.25">
      <c r="A54" s="177"/>
      <c r="B54" s="126"/>
      <c r="C54" s="108"/>
      <c r="D54" s="43"/>
      <c r="E54" s="200"/>
    </row>
    <row r="55" spans="1:5" x14ac:dyDescent="0.25">
      <c r="A55" s="198"/>
      <c r="B55" s="201"/>
    </row>
    <row r="56" spans="1:5" x14ac:dyDescent="0.25">
      <c r="A56" s="198"/>
      <c r="B56" s="116"/>
    </row>
    <row r="57" spans="1:5" x14ac:dyDescent="0.25">
      <c r="A57" s="198"/>
      <c r="B57" s="116"/>
    </row>
    <row r="58" spans="1:5" x14ac:dyDescent="0.25">
      <c r="A58" s="198"/>
      <c r="B58" s="116"/>
    </row>
    <row r="59" spans="1:5" x14ac:dyDescent="0.25">
      <c r="A59" s="202"/>
      <c r="B59" s="116"/>
    </row>
    <row r="60" spans="1:5" x14ac:dyDescent="0.25">
      <c r="A60" s="202"/>
      <c r="B60" s="116"/>
    </row>
    <row r="61" spans="1:5" x14ac:dyDescent="0.25">
      <c r="A61" s="202"/>
      <c r="B61" s="116"/>
    </row>
    <row r="62" spans="1:5" ht="18.75" x14ac:dyDescent="0.25">
      <c r="A62" s="343"/>
      <c r="B62" s="343"/>
    </row>
    <row r="63" spans="1:5" x14ac:dyDescent="0.25">
      <c r="A63" s="177"/>
      <c r="B63" s="177"/>
    </row>
    <row r="64" spans="1:5" x14ac:dyDescent="0.25">
      <c r="A64" s="43"/>
      <c r="B64" s="200"/>
    </row>
    <row r="65" spans="1:3" x14ac:dyDescent="0.25">
      <c r="A65" s="43"/>
      <c r="B65" s="200"/>
    </row>
    <row r="66" spans="1:3" x14ac:dyDescent="0.25">
      <c r="A66" s="43"/>
      <c r="B66" s="200"/>
    </row>
    <row r="67" spans="1:3" x14ac:dyDescent="0.25">
      <c r="A67" s="43"/>
      <c r="B67" s="200"/>
    </row>
    <row r="68" spans="1:3" x14ac:dyDescent="0.25">
      <c r="A68" s="177"/>
      <c r="B68" s="126"/>
    </row>
    <row r="69" spans="1:3" x14ac:dyDescent="0.25">
      <c r="A69" s="43"/>
      <c r="B69" s="200"/>
    </row>
    <row r="70" spans="1:3" ht="15.75" customHeight="1" x14ac:dyDescent="0.25">
      <c r="A70" s="43"/>
      <c r="B70" s="200"/>
      <c r="C70"/>
    </row>
    <row r="71" spans="1:3" x14ac:dyDescent="0.25">
      <c r="A71" s="43"/>
      <c r="B71" s="200"/>
    </row>
    <row r="72" spans="1:3" x14ac:dyDescent="0.25">
      <c r="A72" s="43"/>
      <c r="B72" s="200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25" right="0.25" top="0.75" bottom="0.75" header="0.3" footer="0.3"/>
  <pageSetup scale="7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L18" sqref="L18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59" t="s">
        <v>203</v>
      </c>
      <c r="B2" s="160"/>
      <c r="C2" s="160"/>
      <c r="D2" s="160"/>
      <c r="E2" s="160"/>
      <c r="F2" s="160"/>
      <c r="G2" s="160"/>
      <c r="H2" s="160"/>
      <c r="I2" s="160"/>
      <c r="J2" s="61"/>
      <c r="K2" s="160"/>
      <c r="L2" s="161"/>
    </row>
    <row r="3" spans="1:12" s="46" customFormat="1" ht="19.5" thickBot="1" x14ac:dyDescent="0.35">
      <c r="A3" s="162" t="s">
        <v>213</v>
      </c>
      <c r="B3" s="163"/>
      <c r="C3" s="163"/>
      <c r="D3" s="163"/>
      <c r="E3" s="163"/>
      <c r="F3" s="163"/>
      <c r="G3" s="163"/>
      <c r="H3" s="163"/>
      <c r="I3" s="163"/>
      <c r="J3" s="66"/>
      <c r="K3" s="163"/>
      <c r="L3" s="164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1" t="s">
        <v>34</v>
      </c>
      <c r="B5" s="3" t="s">
        <v>0</v>
      </c>
      <c r="C5" s="351" t="s">
        <v>13</v>
      </c>
      <c r="D5" s="352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2"/>
      <c r="B6" s="8" t="s">
        <v>33</v>
      </c>
      <c r="C6" s="51" t="s">
        <v>14</v>
      </c>
      <c r="D6" s="52" t="s">
        <v>10</v>
      </c>
      <c r="E6" s="319" t="s">
        <v>37</v>
      </c>
      <c r="F6" s="321"/>
      <c r="G6" s="321"/>
      <c r="H6" s="321"/>
      <c r="I6" s="321"/>
      <c r="J6" s="321"/>
      <c r="K6" s="318" t="s">
        <v>93</v>
      </c>
      <c r="L6" s="97"/>
    </row>
    <row r="7" spans="1:12" ht="16.5" customHeight="1" x14ac:dyDescent="0.25">
      <c r="A7" s="237" t="s">
        <v>206</v>
      </c>
      <c r="B7" s="27">
        <v>41072</v>
      </c>
      <c r="C7" s="335">
        <v>2.964</v>
      </c>
      <c r="D7" s="335">
        <v>9.6690000000000005</v>
      </c>
      <c r="E7" s="334">
        <f t="shared" ref="E7:E26" si="0">SUM(F7,G7,H7)</f>
        <v>52.06</v>
      </c>
      <c r="F7" s="242">
        <v>52</v>
      </c>
      <c r="G7" s="243">
        <v>0.04</v>
      </c>
      <c r="H7" s="242">
        <v>0.02</v>
      </c>
      <c r="I7" s="243">
        <v>35.1</v>
      </c>
      <c r="J7" s="242">
        <v>5.8</v>
      </c>
      <c r="K7" s="243">
        <v>3.77</v>
      </c>
      <c r="L7" s="305">
        <v>370</v>
      </c>
    </row>
    <row r="8" spans="1:12" ht="16.5" customHeight="1" x14ac:dyDescent="0.25">
      <c r="A8" s="237" t="s">
        <v>207</v>
      </c>
      <c r="B8" s="27">
        <v>41249</v>
      </c>
      <c r="C8" s="335">
        <v>4.1040000000000001</v>
      </c>
      <c r="D8" s="335">
        <v>12.534000000000001</v>
      </c>
      <c r="E8" s="334">
        <f t="shared" si="0"/>
        <v>34.33</v>
      </c>
      <c r="F8" s="242">
        <v>33.6</v>
      </c>
      <c r="G8" s="243">
        <v>0.65</v>
      </c>
      <c r="H8" s="242">
        <v>0.08</v>
      </c>
      <c r="I8" s="243">
        <v>20.65</v>
      </c>
      <c r="J8" s="242">
        <v>14.88</v>
      </c>
      <c r="K8" s="243">
        <v>7.18</v>
      </c>
      <c r="L8" s="305">
        <v>218</v>
      </c>
    </row>
    <row r="9" spans="1:12" s="46" customFormat="1" ht="16.5" customHeight="1" x14ac:dyDescent="0.25">
      <c r="A9" s="237" t="s">
        <v>207</v>
      </c>
      <c r="B9" s="27">
        <v>41338</v>
      </c>
      <c r="C9" s="335">
        <v>3.3740000000000001</v>
      </c>
      <c r="D9" s="335">
        <v>7.8259999999999996</v>
      </c>
      <c r="E9" s="334">
        <f t="shared" si="0"/>
        <v>47.480000000000004</v>
      </c>
      <c r="F9" s="242">
        <v>45.36</v>
      </c>
      <c r="G9" s="243">
        <v>2.1</v>
      </c>
      <c r="H9" s="242">
        <v>0.02</v>
      </c>
      <c r="I9" s="243">
        <v>29.4</v>
      </c>
      <c r="J9" s="242">
        <v>30.1</v>
      </c>
      <c r="K9" s="243">
        <v>10.119999999999999</v>
      </c>
      <c r="L9" s="305">
        <v>348</v>
      </c>
    </row>
    <row r="10" spans="1:12" s="46" customFormat="1" ht="16.5" customHeight="1" x14ac:dyDescent="0.25">
      <c r="A10" s="237" t="s">
        <v>207</v>
      </c>
      <c r="B10" s="27">
        <v>41352</v>
      </c>
      <c r="C10" s="335">
        <v>3.08</v>
      </c>
      <c r="D10" s="335">
        <v>7.6280000000000001</v>
      </c>
      <c r="E10" s="334">
        <f t="shared" si="0"/>
        <v>57.230000000000004</v>
      </c>
      <c r="F10" s="242">
        <v>53.2</v>
      </c>
      <c r="G10" s="243">
        <v>4.01</v>
      </c>
      <c r="H10" s="242">
        <v>0.02</v>
      </c>
      <c r="I10" s="243">
        <v>39.200000000000003</v>
      </c>
      <c r="J10" s="242">
        <v>26.4</v>
      </c>
      <c r="K10" s="243">
        <v>2.35</v>
      </c>
      <c r="L10" s="305">
        <v>282</v>
      </c>
    </row>
    <row r="11" spans="1:12" s="46" customFormat="1" ht="16.5" customHeight="1" x14ac:dyDescent="0.25">
      <c r="A11" s="237" t="s">
        <v>207</v>
      </c>
      <c r="B11" s="27">
        <v>41368</v>
      </c>
      <c r="C11" s="335">
        <v>3.5110000000000001</v>
      </c>
      <c r="D11" s="335">
        <v>10.964</v>
      </c>
      <c r="E11" s="334">
        <f t="shared" si="0"/>
        <v>52.699000000000005</v>
      </c>
      <c r="F11" s="242">
        <v>52.64</v>
      </c>
      <c r="G11" s="243">
        <v>0.02</v>
      </c>
      <c r="H11" s="242">
        <v>3.9E-2</v>
      </c>
      <c r="I11" s="243">
        <v>30.8</v>
      </c>
      <c r="J11" s="242">
        <v>16.899999999999999</v>
      </c>
      <c r="K11" s="243">
        <v>10</v>
      </c>
      <c r="L11" s="305">
        <v>338</v>
      </c>
    </row>
    <row r="12" spans="1:12" s="46" customFormat="1" ht="16.5" customHeight="1" x14ac:dyDescent="0.25">
      <c r="A12" s="325" t="s">
        <v>206</v>
      </c>
      <c r="B12" s="27">
        <v>41466</v>
      </c>
      <c r="C12" s="335">
        <v>2.9550000000000001</v>
      </c>
      <c r="D12" s="335">
        <v>12.641</v>
      </c>
      <c r="E12" s="334">
        <f t="shared" si="0"/>
        <v>45.861000000000004</v>
      </c>
      <c r="F12" s="242">
        <v>44.24</v>
      </c>
      <c r="G12" s="243">
        <v>1.6</v>
      </c>
      <c r="H12" s="242">
        <v>2.1000000000000001E-2</v>
      </c>
      <c r="I12" s="243">
        <v>33.32</v>
      </c>
      <c r="J12" s="242">
        <v>12.3</v>
      </c>
      <c r="K12" s="243">
        <v>11.45</v>
      </c>
      <c r="L12" s="305">
        <v>283</v>
      </c>
    </row>
    <row r="13" spans="1:12" s="46" customFormat="1" ht="16.5" customHeight="1" x14ac:dyDescent="0.25">
      <c r="A13" s="325" t="s">
        <v>206</v>
      </c>
      <c r="B13" s="27">
        <v>41494</v>
      </c>
      <c r="C13" s="335">
        <v>2.9550000000000001</v>
      </c>
      <c r="D13" s="335">
        <v>12.641</v>
      </c>
      <c r="E13" s="334">
        <f t="shared" si="0"/>
        <v>59.552999999999997</v>
      </c>
      <c r="F13" s="242">
        <v>56.01</v>
      </c>
      <c r="G13" s="243">
        <v>3.5</v>
      </c>
      <c r="H13" s="242">
        <v>4.2999999999999997E-2</v>
      </c>
      <c r="I13" s="243">
        <v>50.4</v>
      </c>
      <c r="J13" s="242">
        <v>18.5</v>
      </c>
      <c r="K13" s="243">
        <v>9.98</v>
      </c>
      <c r="L13" s="305">
        <v>238</v>
      </c>
    </row>
    <row r="14" spans="1:12" s="46" customFormat="1" ht="16.5" customHeight="1" x14ac:dyDescent="0.25">
      <c r="A14" s="325" t="s">
        <v>207</v>
      </c>
      <c r="B14" s="27">
        <v>41599</v>
      </c>
      <c r="C14" s="335">
        <v>2.9550000000000001</v>
      </c>
      <c r="D14" s="335">
        <v>18.721</v>
      </c>
      <c r="E14" s="334">
        <f t="shared" si="0"/>
        <v>43.980000000000004</v>
      </c>
      <c r="F14" s="242">
        <v>39.200000000000003</v>
      </c>
      <c r="G14" s="243">
        <v>4.4000000000000004</v>
      </c>
      <c r="H14" s="242">
        <v>0.38</v>
      </c>
      <c r="I14" s="243">
        <v>28.84</v>
      </c>
      <c r="J14" s="242">
        <v>5.22</v>
      </c>
      <c r="K14" s="243">
        <v>4.76</v>
      </c>
      <c r="L14" s="305">
        <v>238</v>
      </c>
    </row>
    <row r="15" spans="1:12" s="46" customFormat="1" ht="16.5" customHeight="1" x14ac:dyDescent="0.25">
      <c r="A15" s="325" t="s">
        <v>207</v>
      </c>
      <c r="B15" s="27">
        <v>41648</v>
      </c>
      <c r="C15" s="335">
        <v>2.84</v>
      </c>
      <c r="D15" s="335">
        <v>9.8000000000000007</v>
      </c>
      <c r="E15" s="334">
        <f t="shared" si="0"/>
        <v>40.466000000000001</v>
      </c>
      <c r="F15" s="242">
        <v>37</v>
      </c>
      <c r="G15" s="243">
        <v>3.17</v>
      </c>
      <c r="H15" s="242">
        <v>0.29599999999999999</v>
      </c>
      <c r="I15" s="243">
        <v>36.68</v>
      </c>
      <c r="J15" s="242">
        <v>6.89</v>
      </c>
      <c r="K15" s="243">
        <v>3.9</v>
      </c>
      <c r="L15" s="305">
        <v>322</v>
      </c>
    </row>
    <row r="16" spans="1:12" s="46" customFormat="1" ht="16.5" customHeight="1" x14ac:dyDescent="0.25">
      <c r="A16" s="325" t="s">
        <v>207</v>
      </c>
      <c r="B16" s="27">
        <v>41672</v>
      </c>
      <c r="C16" s="335">
        <v>4.2329999999999997</v>
      </c>
      <c r="D16" s="335">
        <v>13.532</v>
      </c>
      <c r="E16" s="334">
        <f t="shared" si="0"/>
        <v>48.027999999999999</v>
      </c>
      <c r="F16" s="242">
        <v>40.32</v>
      </c>
      <c r="G16" s="243">
        <v>7.5</v>
      </c>
      <c r="H16" s="242">
        <v>0.20799999999999999</v>
      </c>
      <c r="I16" s="243">
        <v>30.24</v>
      </c>
      <c r="J16" s="242">
        <v>14.2</v>
      </c>
      <c r="K16" s="243">
        <v>2.9</v>
      </c>
      <c r="L16" s="305">
        <v>432</v>
      </c>
    </row>
    <row r="17" spans="1:15" s="46" customFormat="1" ht="16.5" customHeight="1" x14ac:dyDescent="0.25">
      <c r="A17" s="325" t="s">
        <v>207</v>
      </c>
      <c r="B17" s="27">
        <v>41701</v>
      </c>
      <c r="C17" s="242">
        <v>3.4430000000000001</v>
      </c>
      <c r="D17" s="242">
        <v>13.361000000000001</v>
      </c>
      <c r="E17" s="150">
        <f t="shared" si="0"/>
        <v>50.55</v>
      </c>
      <c r="F17" s="242">
        <v>45.91</v>
      </c>
      <c r="G17" s="243">
        <v>4.43</v>
      </c>
      <c r="H17" s="242">
        <v>0.21</v>
      </c>
      <c r="I17" s="243">
        <v>41.44</v>
      </c>
      <c r="J17" s="242">
        <v>7.5</v>
      </c>
      <c r="K17" s="243">
        <v>5.01</v>
      </c>
      <c r="L17" s="305">
        <v>316</v>
      </c>
    </row>
    <row r="18" spans="1:15" s="46" customFormat="1" ht="16.5" customHeight="1" x14ac:dyDescent="0.25">
      <c r="A18" s="237"/>
      <c r="B18" s="27"/>
      <c r="C18" s="242"/>
      <c r="D18" s="242"/>
      <c r="E18" s="150">
        <f t="shared" si="0"/>
        <v>0</v>
      </c>
      <c r="F18" s="242"/>
      <c r="G18" s="243"/>
      <c r="H18" s="242"/>
      <c r="I18" s="243"/>
      <c r="J18" s="242"/>
      <c r="K18" s="243"/>
      <c r="L18" s="305"/>
    </row>
    <row r="19" spans="1:15" s="125" customFormat="1" ht="16.5" customHeight="1" x14ac:dyDescent="0.25">
      <c r="A19" s="237"/>
      <c r="B19" s="27"/>
      <c r="C19" s="242"/>
      <c r="D19" s="242"/>
      <c r="E19" s="150">
        <f t="shared" si="0"/>
        <v>0</v>
      </c>
      <c r="F19" s="242"/>
      <c r="G19" s="243"/>
      <c r="H19" s="242"/>
      <c r="I19" s="243"/>
      <c r="J19" s="242"/>
      <c r="K19" s="243"/>
      <c r="L19" s="305"/>
    </row>
    <row r="20" spans="1:15" s="125" customFormat="1" ht="16.5" customHeight="1" x14ac:dyDescent="0.25">
      <c r="A20" s="237"/>
      <c r="B20" s="27"/>
      <c r="C20" s="242"/>
      <c r="D20" s="242"/>
      <c r="E20" s="150">
        <f t="shared" si="0"/>
        <v>0</v>
      </c>
      <c r="F20" s="242"/>
      <c r="G20" s="243"/>
      <c r="H20" s="242"/>
      <c r="I20" s="243"/>
      <c r="J20" s="242"/>
      <c r="K20" s="243"/>
      <c r="L20" s="305"/>
    </row>
    <row r="21" spans="1:15" s="125" customFormat="1" ht="16.5" customHeight="1" x14ac:dyDescent="0.25">
      <c r="A21" s="237"/>
      <c r="B21" s="27"/>
      <c r="C21" s="242"/>
      <c r="D21" s="242"/>
      <c r="E21" s="150">
        <f t="shared" si="0"/>
        <v>0</v>
      </c>
      <c r="F21" s="242"/>
      <c r="G21" s="243"/>
      <c r="H21" s="242"/>
      <c r="I21" s="243"/>
      <c r="J21" s="242"/>
      <c r="K21" s="243"/>
      <c r="L21" s="305"/>
    </row>
    <row r="22" spans="1:15" s="125" customFormat="1" ht="16.5" customHeight="1" x14ac:dyDescent="0.25">
      <c r="A22" s="237"/>
      <c r="B22" s="27"/>
      <c r="C22" s="242"/>
      <c r="D22" s="242"/>
      <c r="E22" s="150">
        <f t="shared" si="0"/>
        <v>0</v>
      </c>
      <c r="F22" s="242"/>
      <c r="G22" s="243"/>
      <c r="H22" s="242"/>
      <c r="I22" s="243"/>
      <c r="J22" s="242"/>
      <c r="K22" s="243"/>
      <c r="L22" s="305"/>
    </row>
    <row r="23" spans="1:15" s="125" customFormat="1" ht="16.5" customHeight="1" x14ac:dyDescent="0.25">
      <c r="A23" s="237"/>
      <c r="B23" s="27"/>
      <c r="C23" s="242"/>
      <c r="D23" s="242"/>
      <c r="E23" s="150">
        <f t="shared" si="0"/>
        <v>0</v>
      </c>
      <c r="F23" s="242"/>
      <c r="G23" s="243"/>
      <c r="H23" s="242"/>
      <c r="I23" s="243"/>
      <c r="J23" s="242"/>
      <c r="K23" s="243"/>
      <c r="L23" s="305"/>
    </row>
    <row r="24" spans="1:15" s="125" customFormat="1" ht="16.5" customHeight="1" x14ac:dyDescent="0.25">
      <c r="A24" s="237"/>
      <c r="B24" s="27"/>
      <c r="C24" s="242"/>
      <c r="D24" s="242"/>
      <c r="E24" s="267">
        <f t="shared" si="0"/>
        <v>0</v>
      </c>
      <c r="F24" s="242"/>
      <c r="G24" s="243"/>
      <c r="H24" s="242"/>
      <c r="I24" s="243"/>
      <c r="J24" s="242"/>
      <c r="K24" s="243"/>
      <c r="L24" s="305"/>
    </row>
    <row r="25" spans="1:15" s="46" customFormat="1" ht="16.5" customHeight="1" x14ac:dyDescent="0.25">
      <c r="A25" s="237"/>
      <c r="B25" s="27"/>
      <c r="C25" s="242"/>
      <c r="D25" s="266"/>
      <c r="E25" s="150">
        <f t="shared" si="0"/>
        <v>0</v>
      </c>
      <c r="F25" s="324"/>
      <c r="G25" s="243"/>
      <c r="H25" s="242"/>
      <c r="I25" s="243"/>
      <c r="J25" s="242"/>
      <c r="K25" s="243"/>
      <c r="L25" s="305"/>
    </row>
    <row r="26" spans="1:15" s="46" customFormat="1" ht="16.5" customHeight="1" thickBot="1" x14ac:dyDescent="0.3">
      <c r="A26" s="238"/>
      <c r="B26" s="314"/>
      <c r="C26" s="309"/>
      <c r="D26" s="309"/>
      <c r="E26" s="315">
        <f t="shared" si="0"/>
        <v>0</v>
      </c>
      <c r="F26" s="309"/>
      <c r="G26" s="311"/>
      <c r="H26" s="309"/>
      <c r="I26" s="311"/>
      <c r="J26" s="309"/>
      <c r="K26" s="311"/>
      <c r="L26" s="313"/>
    </row>
    <row r="27" spans="1:15" s="46" customFormat="1" ht="15.75" customHeight="1" thickBot="1" x14ac:dyDescent="0.3">
      <c r="A27" s="223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3" t="s">
        <v>162</v>
      </c>
      <c r="B28" s="257"/>
      <c r="C28" s="258"/>
      <c r="D28" s="258"/>
      <c r="E28" s="259"/>
      <c r="F28" s="258"/>
      <c r="G28" s="258"/>
      <c r="H28" s="258"/>
      <c r="I28" s="258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8" t="s">
        <v>111</v>
      </c>
      <c r="B29" s="260"/>
      <c r="C29" s="261"/>
      <c r="D29" s="261"/>
      <c r="E29" s="262"/>
      <c r="F29" s="261"/>
      <c r="G29" s="261"/>
      <c r="H29" s="261"/>
      <c r="I29" s="261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8" t="s">
        <v>123</v>
      </c>
      <c r="B30" s="260"/>
      <c r="C30" s="261"/>
      <c r="D30" s="261"/>
      <c r="E30" s="262"/>
      <c r="F30" s="261"/>
      <c r="G30" s="261"/>
      <c r="H30" s="261"/>
      <c r="I30" s="261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8" t="s">
        <v>108</v>
      </c>
      <c r="B31" s="260"/>
      <c r="C31" s="261"/>
      <c r="D31" s="261"/>
      <c r="E31" s="262"/>
      <c r="F31" s="261"/>
      <c r="G31" s="261"/>
      <c r="H31" s="261"/>
      <c r="I31" s="261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8"/>
      <c r="B32" s="260"/>
      <c r="C32" s="261"/>
      <c r="D32" s="261"/>
      <c r="E32" s="262"/>
      <c r="F32" s="261"/>
      <c r="G32" s="261"/>
      <c r="H32" s="261"/>
      <c r="I32" s="261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2" t="s">
        <v>163</v>
      </c>
      <c r="B33" s="184"/>
      <c r="C33" s="185"/>
      <c r="D33" s="185"/>
      <c r="E33" s="174"/>
      <c r="F33" s="185"/>
      <c r="G33" s="185"/>
      <c r="H33" s="261"/>
      <c r="I33" s="261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4" t="s">
        <v>106</v>
      </c>
      <c r="B34" s="184"/>
      <c r="C34" s="185"/>
      <c r="D34" s="185"/>
      <c r="E34" s="174"/>
      <c r="F34" s="185"/>
      <c r="G34" s="185"/>
      <c r="H34" s="261"/>
      <c r="I34" s="261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4" t="s">
        <v>107</v>
      </c>
      <c r="B35" s="184"/>
      <c r="C35" s="185"/>
      <c r="D35" s="185"/>
      <c r="E35" s="174"/>
      <c r="F35" s="185"/>
      <c r="G35" s="185"/>
      <c r="H35" s="261"/>
      <c r="I35" s="261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49" t="s">
        <v>164</v>
      </c>
      <c r="B36" s="187"/>
      <c r="C36" s="187"/>
      <c r="D36" s="187"/>
      <c r="E36" s="187"/>
      <c r="F36" s="187"/>
      <c r="G36" s="185"/>
      <c r="H36" s="261"/>
      <c r="I36" s="261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49"/>
      <c r="B37" s="187"/>
      <c r="C37" s="187"/>
      <c r="D37" s="187"/>
      <c r="E37" s="187"/>
      <c r="F37" s="187"/>
      <c r="G37" s="185"/>
      <c r="H37" s="261"/>
      <c r="I37" s="261"/>
      <c r="J37" s="111"/>
      <c r="K37" s="111"/>
      <c r="L37" s="111"/>
      <c r="M37" s="45"/>
      <c r="N37" s="45"/>
      <c r="O37" s="64"/>
    </row>
    <row r="38" spans="1:15" s="125" customFormat="1" x14ac:dyDescent="0.25">
      <c r="A38" s="280" t="s">
        <v>185</v>
      </c>
      <c r="B38" s="264"/>
      <c r="C38" s="264"/>
      <c r="D38" s="264"/>
      <c r="E38" s="264"/>
      <c r="F38" s="264"/>
      <c r="G38" s="264"/>
      <c r="H38" s="264"/>
      <c r="I38" s="264"/>
      <c r="J38" s="264"/>
      <c r="K38" s="45"/>
      <c r="L38" s="45"/>
      <c r="M38" s="45"/>
      <c r="N38" s="45"/>
      <c r="O38" s="64"/>
    </row>
    <row r="39" spans="1:15" s="125" customFormat="1" x14ac:dyDescent="0.25">
      <c r="A39" s="275" t="s">
        <v>183</v>
      </c>
      <c r="B39" s="264"/>
      <c r="C39" s="264"/>
      <c r="D39" s="264"/>
      <c r="E39" s="264"/>
      <c r="F39" s="264"/>
      <c r="G39" s="264"/>
      <c r="H39" s="264"/>
      <c r="I39" s="264"/>
      <c r="J39" s="264"/>
      <c r="K39" s="45"/>
      <c r="L39" s="45"/>
      <c r="M39" s="45"/>
      <c r="N39" s="45"/>
      <c r="O39" s="64"/>
    </row>
    <row r="40" spans="1:15" s="125" customFormat="1" x14ac:dyDescent="0.25">
      <c r="A40" s="275" t="s">
        <v>200</v>
      </c>
      <c r="B40" s="264"/>
      <c r="C40" s="264"/>
      <c r="D40" s="264"/>
      <c r="E40" s="264"/>
      <c r="F40" s="264"/>
      <c r="G40" s="264"/>
      <c r="H40" s="264"/>
      <c r="I40" s="264"/>
      <c r="J40" s="264"/>
      <c r="K40" s="45"/>
      <c r="L40" s="45"/>
      <c r="M40" s="45"/>
      <c r="N40" s="45"/>
      <c r="O40" s="64"/>
    </row>
    <row r="41" spans="1:15" s="125" customFormat="1" x14ac:dyDescent="0.25">
      <c r="A41" s="275" t="s">
        <v>184</v>
      </c>
      <c r="B41" s="264"/>
      <c r="C41" s="264"/>
      <c r="D41" s="264"/>
      <c r="E41" s="264"/>
      <c r="F41" s="264"/>
      <c r="G41" s="264"/>
      <c r="H41" s="264"/>
      <c r="I41" s="264"/>
      <c r="J41" s="264"/>
      <c r="K41" s="45"/>
      <c r="L41" s="45"/>
      <c r="M41" s="45"/>
      <c r="N41" s="45"/>
      <c r="O41" s="64"/>
    </row>
    <row r="42" spans="1:15" s="125" customFormat="1" x14ac:dyDescent="0.25">
      <c r="A42" s="275" t="s">
        <v>201</v>
      </c>
      <c r="B42" s="264"/>
      <c r="C42" s="264"/>
      <c r="D42" s="264"/>
      <c r="E42" s="264"/>
      <c r="F42" s="264"/>
      <c r="G42" s="264"/>
      <c r="H42" s="264"/>
      <c r="I42" s="264"/>
      <c r="J42" s="264"/>
      <c r="K42" s="45"/>
      <c r="L42" s="45"/>
      <c r="M42" s="45"/>
      <c r="N42" s="45"/>
      <c r="O42" s="64"/>
    </row>
    <row r="43" spans="1:15" s="125" customFormat="1" x14ac:dyDescent="0.25">
      <c r="A43" s="275" t="s">
        <v>186</v>
      </c>
      <c r="B43" s="264"/>
      <c r="C43" s="264"/>
      <c r="D43" s="264"/>
      <c r="E43" s="264"/>
      <c r="F43" s="264"/>
      <c r="G43" s="264"/>
      <c r="H43" s="264"/>
      <c r="I43" s="264"/>
      <c r="J43" s="264"/>
      <c r="K43" s="45"/>
      <c r="L43" s="45"/>
      <c r="M43" s="45"/>
      <c r="N43" s="45"/>
      <c r="O43" s="64"/>
    </row>
    <row r="44" spans="1:15" s="125" customFormat="1" x14ac:dyDescent="0.25">
      <c r="A44" s="173" t="s">
        <v>197</v>
      </c>
      <c r="B44" s="264"/>
      <c r="C44" s="264"/>
      <c r="D44" s="264"/>
      <c r="E44" s="264"/>
      <c r="F44" s="264"/>
      <c r="G44" s="264"/>
      <c r="H44" s="264"/>
      <c r="I44" s="264"/>
      <c r="J44" s="264"/>
      <c r="K44" s="45"/>
      <c r="L44" s="45"/>
      <c r="M44" s="45"/>
      <c r="N44" s="45"/>
      <c r="O44" s="64"/>
    </row>
    <row r="45" spans="1:15" s="125" customFormat="1" ht="15.75" customHeight="1" x14ac:dyDescent="0.25">
      <c r="A45" s="268"/>
      <c r="B45" s="260"/>
      <c r="C45" s="261"/>
      <c r="D45" s="261"/>
      <c r="E45" s="262"/>
      <c r="F45" s="261"/>
      <c r="G45" s="261"/>
      <c r="H45" s="261"/>
      <c r="I45" s="261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3" t="s">
        <v>101</v>
      </c>
      <c r="B46" s="251"/>
      <c r="C46" s="252"/>
      <c r="D46" s="252"/>
      <c r="E46" s="253"/>
      <c r="F46" s="252"/>
      <c r="G46" s="252"/>
      <c r="H46" s="252"/>
      <c r="I46" s="252"/>
      <c r="J46" s="252"/>
      <c r="K46" s="252"/>
      <c r="L46" s="252"/>
      <c r="M46" s="253"/>
      <c r="N46" s="45"/>
      <c r="O46" s="64"/>
    </row>
    <row r="47" spans="1:15" s="46" customFormat="1" ht="15.75" customHeight="1" x14ac:dyDescent="0.25">
      <c r="A47" s="250" t="s">
        <v>158</v>
      </c>
      <c r="B47" s="251"/>
      <c r="C47" s="252"/>
      <c r="D47" s="252"/>
      <c r="E47" s="253"/>
      <c r="F47" s="252"/>
      <c r="G47" s="252"/>
      <c r="H47" s="252"/>
      <c r="I47" s="252"/>
      <c r="J47" s="252"/>
      <c r="K47" s="252"/>
      <c r="L47" s="252"/>
      <c r="M47" s="253"/>
      <c r="N47" s="45"/>
      <c r="O47" s="64"/>
    </row>
    <row r="48" spans="1:15" s="46" customFormat="1" ht="15.75" customHeight="1" x14ac:dyDescent="0.25">
      <c r="A48" s="250" t="s">
        <v>169</v>
      </c>
      <c r="B48" s="251"/>
      <c r="C48" s="252"/>
      <c r="D48" s="252"/>
      <c r="E48" s="253"/>
      <c r="F48" s="252"/>
      <c r="G48" s="252"/>
      <c r="H48" s="271"/>
      <c r="I48" s="252"/>
      <c r="J48" s="252"/>
      <c r="K48" s="252"/>
      <c r="L48" s="252"/>
      <c r="M48" s="253"/>
      <c r="N48" s="45"/>
      <c r="O48" s="64"/>
    </row>
    <row r="49" spans="1:15" s="125" customFormat="1" ht="15.75" customHeight="1" x14ac:dyDescent="0.25">
      <c r="A49" s="250" t="s">
        <v>159</v>
      </c>
      <c r="B49" s="251"/>
      <c r="C49" s="252"/>
      <c r="D49" s="252"/>
      <c r="E49" s="253"/>
      <c r="F49" s="252"/>
      <c r="G49" s="252"/>
      <c r="H49" s="252"/>
      <c r="I49" s="252"/>
      <c r="J49" s="252"/>
      <c r="K49" s="252"/>
      <c r="L49" s="252"/>
      <c r="M49" s="253"/>
      <c r="N49" s="45"/>
      <c r="O49" s="64"/>
    </row>
    <row r="50" spans="1:15" s="46" customFormat="1" ht="15.75" customHeight="1" x14ac:dyDescent="0.25">
      <c r="A50" s="250" t="s">
        <v>160</v>
      </c>
      <c r="B50" s="251"/>
      <c r="C50" s="252"/>
      <c r="D50" s="252"/>
      <c r="E50" s="253"/>
      <c r="F50" s="252"/>
      <c r="G50" s="252"/>
      <c r="H50" s="252"/>
      <c r="I50" s="252"/>
      <c r="J50" s="252"/>
      <c r="K50" s="252"/>
      <c r="L50" s="252"/>
      <c r="M50" s="253"/>
      <c r="N50" s="45"/>
      <c r="O50" s="64"/>
    </row>
    <row r="51" spans="1:15" s="46" customFormat="1" ht="15.75" customHeight="1" x14ac:dyDescent="0.25">
      <c r="A51" s="225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3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6" t="s">
        <v>165</v>
      </c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264"/>
      <c r="N53" s="174"/>
      <c r="O53" s="73"/>
    </row>
    <row r="54" spans="1:15" s="20" customFormat="1" x14ac:dyDescent="0.25">
      <c r="A54" s="226" t="s">
        <v>166</v>
      </c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264"/>
      <c r="N54" s="174"/>
      <c r="O54" s="73"/>
    </row>
    <row r="55" spans="1:15" s="57" customFormat="1" x14ac:dyDescent="0.25">
      <c r="A55" s="270" t="s">
        <v>38</v>
      </c>
      <c r="B55" s="264"/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64"/>
      <c r="N55" s="174"/>
      <c r="O55" s="73"/>
    </row>
    <row r="56" spans="1:15" x14ac:dyDescent="0.25">
      <c r="A56" s="227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3" t="s">
        <v>150</v>
      </c>
      <c r="B57" s="248"/>
      <c r="C57" s="248"/>
      <c r="D57" s="248"/>
      <c r="E57" s="248"/>
      <c r="F57" s="248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7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7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8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3" priority="180">
      <formula>NOT(ISBLANK($B7))</formula>
    </cfRule>
  </conditionalFormatting>
  <conditionalFormatting sqref="C7:C8 C10:C27">
    <cfRule type="expression" dxfId="552" priority="178">
      <formula>ISTEXT($C7)</formula>
    </cfRule>
    <cfRule type="expression" dxfId="551" priority="179">
      <formula>NOT(ISBLANK($C7))</formula>
    </cfRule>
  </conditionalFormatting>
  <conditionalFormatting sqref="D7:D8 D10:D27">
    <cfRule type="expression" dxfId="550" priority="176">
      <formula>ISTEXT($D7)</formula>
    </cfRule>
    <cfRule type="expression" dxfId="549" priority="177">
      <formula>NOT(ISBLANK($D7))</formula>
    </cfRule>
  </conditionalFormatting>
  <conditionalFormatting sqref="F10:F27">
    <cfRule type="expression" dxfId="548" priority="172">
      <formula>ISTEXT($F10)</formula>
    </cfRule>
    <cfRule type="expression" dxfId="547" priority="173">
      <formula>NOT(ISBLANK($F10))</formula>
    </cfRule>
  </conditionalFormatting>
  <conditionalFormatting sqref="G10:G27">
    <cfRule type="expression" dxfId="546" priority="170">
      <formula>ISTEXT($G10)</formula>
    </cfRule>
    <cfRule type="expression" dxfId="545" priority="171">
      <formula>NOT(ISBLANK($G10))</formula>
    </cfRule>
  </conditionalFormatting>
  <conditionalFormatting sqref="H7:H8 H10:H27">
    <cfRule type="expression" dxfId="544" priority="168">
      <formula>ISTEXT($H7)</formula>
    </cfRule>
    <cfRule type="expression" dxfId="543" priority="169">
      <formula>NOT(ISBLANK($H7))</formula>
    </cfRule>
  </conditionalFormatting>
  <conditionalFormatting sqref="I10:I27">
    <cfRule type="expression" dxfId="542" priority="166">
      <formula>ISTEXT($I10)</formula>
    </cfRule>
    <cfRule type="expression" dxfId="541" priority="167">
      <formula>NOT(ISBLANK($I10))</formula>
    </cfRule>
  </conditionalFormatting>
  <conditionalFormatting sqref="J10:J27">
    <cfRule type="expression" dxfId="540" priority="162">
      <formula>ISTEXT($J10)</formula>
    </cfRule>
    <cfRule type="expression" dxfId="539" priority="163">
      <formula>NOT(ISBLANK($J10))</formula>
    </cfRule>
  </conditionalFormatting>
  <conditionalFormatting sqref="L27">
    <cfRule type="expression" dxfId="538" priority="160">
      <formula>ISTEXT(#REF!)</formula>
    </cfRule>
    <cfRule type="expression" dxfId="537" priority="161">
      <formula>NOT(ISBLANK(#REF!))</formula>
    </cfRule>
  </conditionalFormatting>
  <conditionalFormatting sqref="K27">
    <cfRule type="expression" dxfId="536" priority="144">
      <formula>NOT(ISBLANK($B27))</formula>
    </cfRule>
  </conditionalFormatting>
  <conditionalFormatting sqref="K27">
    <cfRule type="expression" dxfId="535" priority="181">
      <formula>ISTEXT(#REF!)</formula>
    </cfRule>
    <cfRule type="expression" dxfId="534" priority="182">
      <formula>NOT(ISBLANK(#REF!))</formula>
    </cfRule>
  </conditionalFormatting>
  <conditionalFormatting sqref="C9:D9">
    <cfRule type="expression" dxfId="533" priority="127">
      <formula>NOT(ISBLANK($B9))</formula>
    </cfRule>
  </conditionalFormatting>
  <conditionalFormatting sqref="C9">
    <cfRule type="expression" dxfId="532" priority="125">
      <formula>ISTEXT($C9)</formula>
    </cfRule>
    <cfRule type="expression" dxfId="531" priority="126">
      <formula>NOT(ISBLANK($C9))</formula>
    </cfRule>
  </conditionalFormatting>
  <conditionalFormatting sqref="D9">
    <cfRule type="expression" dxfId="530" priority="123">
      <formula>ISTEXT($D9)</formula>
    </cfRule>
    <cfRule type="expression" dxfId="529" priority="124">
      <formula>NOT(ISBLANK($D9))</formula>
    </cfRule>
  </conditionalFormatting>
  <conditionalFormatting sqref="F7:F9">
    <cfRule type="expression" dxfId="528" priority="119">
      <formula>ISTEXT($F7)</formula>
    </cfRule>
    <cfRule type="expression" dxfId="527" priority="120">
      <formula>NOT(ISBLANK($F7))</formula>
    </cfRule>
  </conditionalFormatting>
  <conditionalFormatting sqref="G7:G9">
    <cfRule type="expression" dxfId="526" priority="117">
      <formula>ISTEXT($G7)</formula>
    </cfRule>
    <cfRule type="expression" dxfId="525" priority="118">
      <formula>NOT(ISBLANK($G7))</formula>
    </cfRule>
  </conditionalFormatting>
  <conditionalFormatting sqref="H7:H9">
    <cfRule type="expression" dxfId="524" priority="115">
      <formula>ISTEXT($H7)</formula>
    </cfRule>
    <cfRule type="expression" dxfId="523" priority="116">
      <formula>NOT(ISBLANK($H7))</formula>
    </cfRule>
  </conditionalFormatting>
  <conditionalFormatting sqref="I7:I9">
    <cfRule type="expression" dxfId="522" priority="113">
      <formula>ISTEXT($I7)</formula>
    </cfRule>
    <cfRule type="expression" dxfId="521" priority="114">
      <formula>NOT(ISBLANK($I7))</formula>
    </cfRule>
  </conditionalFormatting>
  <conditionalFormatting sqref="J7:J9">
    <cfRule type="expression" dxfId="520" priority="109">
      <formula>ISTEXT($J7)</formula>
    </cfRule>
    <cfRule type="expression" dxfId="519" priority="110">
      <formula>NOT(ISBLANK($J7))</formula>
    </cfRule>
  </conditionalFormatting>
  <conditionalFormatting sqref="K7:L26">
    <cfRule type="expression" dxfId="518" priority="70">
      <formula>ISTEXT(K7)</formula>
    </cfRule>
    <cfRule type="expression" dxfId="517" priority="71">
      <formula>NOT(ISBLANK(K7))</formula>
    </cfRule>
  </conditionalFormatting>
  <conditionalFormatting sqref="E7:E26">
    <cfRule type="expression" dxfId="516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G19" sqref="G19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5" t="s">
        <v>120</v>
      </c>
      <c r="B1" s="165"/>
      <c r="C1" s="165"/>
      <c r="D1" s="165"/>
      <c r="E1" s="165"/>
      <c r="F1" s="165"/>
      <c r="G1" s="165"/>
      <c r="H1" s="165"/>
      <c r="I1" s="165"/>
      <c r="J1" s="48"/>
      <c r="L1" s="5"/>
    </row>
    <row r="2" spans="1:13" s="113" customFormat="1" ht="15" customHeight="1" x14ac:dyDescent="0.25">
      <c r="A2" s="179" t="str">
        <f>'Inf Conc'!A2</f>
        <v>City of Burlingame WWTF</v>
      </c>
      <c r="B2" s="180"/>
      <c r="C2" s="180"/>
      <c r="D2" s="180"/>
      <c r="E2" s="180"/>
      <c r="F2" s="180"/>
      <c r="G2" s="180"/>
      <c r="H2" s="180"/>
      <c r="I2" s="180"/>
      <c r="J2" s="180"/>
      <c r="K2" s="62"/>
      <c r="L2" s="5"/>
    </row>
    <row r="3" spans="1:13" s="113" customFormat="1" ht="15.75" customHeight="1" thickBot="1" x14ac:dyDescent="0.3">
      <c r="A3" s="181" t="str">
        <f>'Inf Conc'!A3</f>
        <v>William Toci, Plant Manager - 650 342-3727 william.toci@veoliawaterna.com</v>
      </c>
      <c r="B3" s="182"/>
      <c r="C3" s="182"/>
      <c r="D3" s="182"/>
      <c r="E3" s="182"/>
      <c r="F3" s="182"/>
      <c r="G3" s="182"/>
      <c r="H3" s="182"/>
      <c r="I3" s="182"/>
      <c r="J3" s="183"/>
      <c r="K3" s="6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51" t="s">
        <v>13</v>
      </c>
      <c r="D5" s="35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8" t="s">
        <v>70</v>
      </c>
      <c r="L6" s="97"/>
    </row>
    <row r="7" spans="1:13" x14ac:dyDescent="0.25">
      <c r="A7" s="129" t="str">
        <f>'Inf Conc'!A7</f>
        <v>Dry</v>
      </c>
      <c r="B7" s="27">
        <f>'Inf Conc'!B7</f>
        <v>41072</v>
      </c>
      <c r="C7" s="331">
        <f>'Inf Conc'!C7</f>
        <v>2.964</v>
      </c>
      <c r="D7" s="331">
        <f>'Inf Conc'!D7</f>
        <v>9.6690000000000005</v>
      </c>
      <c r="E7" s="157">
        <f>IF(OR('Inf Conc'!E7="",'Inf Conc'!E7=0)," ",'Inf Conc'!$C7*'Inf Conc'!E7*3.78)</f>
        <v>583.27607520000004</v>
      </c>
      <c r="F7" s="157">
        <f>IF('Inf Conc'!F7="", " ", 'Inf Conc'!$C7*'Inf Conc'!F7*3.78)</f>
        <v>582.60383999999988</v>
      </c>
      <c r="G7" s="333">
        <f>IF('Inf Conc'!G7="", " ", 'Inf Conc'!$C7*'Inf Conc'!G7*3.78)</f>
        <v>0.44815679999999997</v>
      </c>
      <c r="H7" s="332">
        <f>IF('Inf Conc'!H7="", " ", 'Inf Conc'!$C7*'Inf Conc'!H7*3.78)</f>
        <v>0.22407839999999998</v>
      </c>
      <c r="I7" s="157">
        <f>IF('Inf Conc'!I7="", " ", 'Inf Conc'!$C7*'Inf Conc'!I7*3.78)</f>
        <v>393.25759199999999</v>
      </c>
      <c r="J7" s="333">
        <f>IF('Inf Conc'!J7="", " ", 'Inf Conc'!$C7*'Inf Conc'!J7*3.78)</f>
        <v>64.982735999999989</v>
      </c>
      <c r="K7" s="157">
        <f>IF('Inf Conc'!K7="", " ", 'Inf Conc'!$D7*'Inf Conc'!K7*3.78)</f>
        <v>137.78905140000001</v>
      </c>
      <c r="L7" s="157">
        <f>IF('Inf Conc'!L7="", " ", 'Inf Conc'!$C7*'Inf Conc'!L7*3.78)</f>
        <v>4145.4503999999997</v>
      </c>
    </row>
    <row r="8" spans="1:13" x14ac:dyDescent="0.25">
      <c r="A8" s="129" t="str">
        <f>'Inf Conc'!A8</f>
        <v>Wet</v>
      </c>
      <c r="B8" s="27">
        <f>'Inf Conc'!B8</f>
        <v>41249</v>
      </c>
      <c r="C8" s="331">
        <f>'Inf Conc'!C8</f>
        <v>4.1040000000000001</v>
      </c>
      <c r="D8" s="331">
        <f>'Inf Conc'!D8</f>
        <v>12.534000000000001</v>
      </c>
      <c r="E8" s="157">
        <f>IF(OR('Inf Conc'!E8="",'Inf Conc'!E8=0)," ",'Inf Conc'!$C8*'Inf Conc'!E8*3.78)</f>
        <v>532.56540959999995</v>
      </c>
      <c r="F8" s="157">
        <f>IF('Inf Conc'!F8="", " ", 'Inf Conc'!$C8*'Inf Conc'!F8*3.78)</f>
        <v>521.24083200000007</v>
      </c>
      <c r="G8" s="333">
        <f>IF('Inf Conc'!G8="", " ", 'Inf Conc'!$C8*'Inf Conc'!G8*3.78)</f>
        <v>10.083527999999999</v>
      </c>
      <c r="H8" s="332">
        <f>IF('Inf Conc'!H8="", " ", 'Inf Conc'!$C8*'Inf Conc'!H8*3.78)</f>
        <v>1.2410496</v>
      </c>
      <c r="I8" s="157">
        <f>IF('Inf Conc'!I8="", " ", 'Inf Conc'!$C8*'Inf Conc'!I8*3.78)</f>
        <v>320.34592799999996</v>
      </c>
      <c r="J8" s="333">
        <f>IF('Inf Conc'!J8="", " ", 'Inf Conc'!$C8*'Inf Conc'!J8*3.78)</f>
        <v>230.8352256</v>
      </c>
      <c r="K8" s="157">
        <f>IF('Inf Conc'!K8="", " ", 'Inf Conc'!$D8*'Inf Conc'!K8*3.78)</f>
        <v>340.17777359999997</v>
      </c>
      <c r="L8" s="157">
        <f>IF('Inf Conc'!L8="", " ", 'Inf Conc'!$C8*'Inf Conc'!L8*3.78)</f>
        <v>3381.8601599999997</v>
      </c>
    </row>
    <row r="9" spans="1:13" x14ac:dyDescent="0.25">
      <c r="A9" s="129" t="str">
        <f>'Inf Conc'!A9</f>
        <v>Wet</v>
      </c>
      <c r="B9" s="27">
        <f>'Inf Conc'!B9</f>
        <v>41338</v>
      </c>
      <c r="C9" s="331">
        <f>'Inf Conc'!C9</f>
        <v>3.3740000000000001</v>
      </c>
      <c r="D9" s="331">
        <f>'Inf Conc'!D9</f>
        <v>7.8259999999999996</v>
      </c>
      <c r="E9" s="157">
        <f>IF(OR('Inf Conc'!E9="",'Inf Conc'!E9=0)," ",'Inf Conc'!$C9*'Inf Conc'!E9*3.78)</f>
        <v>605.54662560000008</v>
      </c>
      <c r="F9" s="157">
        <f>IF('Inf Conc'!F9="", " ", 'Inf Conc'!$C9*'Inf Conc'!F9*3.78)</f>
        <v>578.50873920000004</v>
      </c>
      <c r="G9" s="333">
        <f>IF('Inf Conc'!G9="", " ", 'Inf Conc'!$C9*'Inf Conc'!G9*3.78)</f>
        <v>26.782812000000003</v>
      </c>
      <c r="H9" s="332">
        <f>IF('Inf Conc'!H9="", " ", 'Inf Conc'!$C9*'Inf Conc'!H9*3.78)</f>
        <v>0.25507439999999998</v>
      </c>
      <c r="I9" s="157">
        <f>IF('Inf Conc'!I9="", " ", 'Inf Conc'!$C9*'Inf Conc'!I9*3.78)</f>
        <v>374.95936799999998</v>
      </c>
      <c r="J9" s="333">
        <f>IF('Inf Conc'!J9="", " ", 'Inf Conc'!$C9*'Inf Conc'!J9*3.78)</f>
        <v>383.88697199999996</v>
      </c>
      <c r="K9" s="157">
        <f>IF('Inf Conc'!K9="", " ", 'Inf Conc'!$D9*'Inf Conc'!K9*3.78)</f>
        <v>299.37267359999998</v>
      </c>
      <c r="L9" s="157">
        <f>IF('Inf Conc'!L9="", " ", 'Inf Conc'!$C9*'Inf Conc'!L9*3.78)</f>
        <v>4438.2945600000003</v>
      </c>
    </row>
    <row r="10" spans="1:13" x14ac:dyDescent="0.25">
      <c r="A10" s="129" t="str">
        <f>'Inf Conc'!A10</f>
        <v>Wet</v>
      </c>
      <c r="B10" s="27">
        <f>'Inf Conc'!B10</f>
        <v>41352</v>
      </c>
      <c r="C10" s="331">
        <f>'Inf Conc'!C10</f>
        <v>3.08</v>
      </c>
      <c r="D10" s="331">
        <f>'Inf Conc'!D10</f>
        <v>7.6280000000000001</v>
      </c>
      <c r="E10" s="157">
        <f>IF(OR('Inf Conc'!E10="",'Inf Conc'!E10=0)," ",'Inf Conc'!$C10*'Inf Conc'!E10*3.78)</f>
        <v>666.29455200000007</v>
      </c>
      <c r="F10" s="157">
        <f>IF('Inf Conc'!F10="", " ", 'Inf Conc'!$C10*'Inf Conc'!F10*3.78)</f>
        <v>619.3756800000001</v>
      </c>
      <c r="G10" s="333">
        <f>IF('Inf Conc'!G10="", " ", 'Inf Conc'!$C10*'Inf Conc'!G10*3.78)</f>
        <v>46.686023999999996</v>
      </c>
      <c r="H10" s="332">
        <f>IF('Inf Conc'!H10="", " ", 'Inf Conc'!$C10*'Inf Conc'!H10*3.78)</f>
        <v>0.232848</v>
      </c>
      <c r="I10" s="157">
        <f>IF('Inf Conc'!I10="", " ", 'Inf Conc'!$C10*'Inf Conc'!I10*3.78)</f>
        <v>456.38208000000003</v>
      </c>
      <c r="J10" s="333">
        <f>IF('Inf Conc'!J10="", " ", 'Inf Conc'!$C10*'Inf Conc'!J10*3.78)</f>
        <v>307.35935999999998</v>
      </c>
      <c r="K10" s="157">
        <f>IF('Inf Conc'!K10="", " ", 'Inf Conc'!$D10*'Inf Conc'!K10*3.78)</f>
        <v>67.759523999999999</v>
      </c>
      <c r="L10" s="157">
        <f>IF('Inf Conc'!L10="", " ", 'Inf Conc'!$C10*'Inf Conc'!L10*3.78)</f>
        <v>3283.1568000000002</v>
      </c>
    </row>
    <row r="11" spans="1:13" x14ac:dyDescent="0.25">
      <c r="A11" s="129" t="str">
        <f>'Inf Conc'!A11</f>
        <v>Wet</v>
      </c>
      <c r="B11" s="27">
        <f>'Inf Conc'!B11</f>
        <v>41368</v>
      </c>
      <c r="C11" s="331">
        <f>'Inf Conc'!C11</f>
        <v>3.5110000000000001</v>
      </c>
      <c r="D11" s="331">
        <f>'Inf Conc'!D11</f>
        <v>10.964</v>
      </c>
      <c r="E11" s="157">
        <f>IF(OR('Inf Conc'!E11="",'Inf Conc'!E11=0)," ",'Inf Conc'!$C11*'Inf Conc'!E11*3.78)</f>
        <v>699.39899442000001</v>
      </c>
      <c r="F11" s="157">
        <f>IF('Inf Conc'!F11="", " ", 'Inf Conc'!$C11*'Inf Conc'!F11*3.78)</f>
        <v>698.61597119999999</v>
      </c>
      <c r="G11" s="333">
        <f>IF('Inf Conc'!G11="", " ", 'Inf Conc'!$C11*'Inf Conc'!G11*3.78)</f>
        <v>0.26543159999999999</v>
      </c>
      <c r="H11" s="332">
        <f>IF('Inf Conc'!H11="", " ", 'Inf Conc'!$C11*'Inf Conc'!H11*3.78)</f>
        <v>0.51759161999999992</v>
      </c>
      <c r="I11" s="157">
        <f>IF('Inf Conc'!I11="", " ", 'Inf Conc'!$C11*'Inf Conc'!I11*3.78)</f>
        <v>408.76466399999998</v>
      </c>
      <c r="J11" s="333">
        <f>IF('Inf Conc'!J11="", " ", 'Inf Conc'!$C11*'Inf Conc'!J11*3.78)</f>
        <v>224.28970199999998</v>
      </c>
      <c r="K11" s="157">
        <f>IF('Inf Conc'!K11="", " ", 'Inf Conc'!$D11*'Inf Conc'!K11*3.78)</f>
        <v>414.43919999999997</v>
      </c>
      <c r="L11" s="157">
        <f>IF('Inf Conc'!L11="", " ", 'Inf Conc'!$C11*'Inf Conc'!L11*3.78)</f>
        <v>4485.7940399999998</v>
      </c>
    </row>
    <row r="12" spans="1:13" x14ac:dyDescent="0.25">
      <c r="A12" s="129" t="str">
        <f>'Inf Conc'!A12</f>
        <v>Dry</v>
      </c>
      <c r="B12" s="27">
        <f>'Inf Conc'!B12</f>
        <v>41466</v>
      </c>
      <c r="C12" s="331">
        <f>'Inf Conc'!C12</f>
        <v>2.9550000000000001</v>
      </c>
      <c r="D12" s="331">
        <f>'Inf Conc'!D12</f>
        <v>12.641</v>
      </c>
      <c r="E12" s="157">
        <f>IF(OR('Inf Conc'!E12="",'Inf Conc'!E12=0)," ",'Inf Conc'!$C12*'Inf Conc'!E12*3.78)</f>
        <v>512.26278390000004</v>
      </c>
      <c r="F12" s="157">
        <f>IF('Inf Conc'!F12="", " ", 'Inf Conc'!$C12*'Inf Conc'!F12*3.78)</f>
        <v>494.15637600000002</v>
      </c>
      <c r="G12" s="333">
        <f>IF('Inf Conc'!G12="", " ", 'Inf Conc'!$C12*'Inf Conc'!G12*3.78)</f>
        <v>17.871840000000002</v>
      </c>
      <c r="H12" s="332">
        <f>IF('Inf Conc'!H12="", " ", 'Inf Conc'!$C12*'Inf Conc'!H12*3.78)</f>
        <v>0.23456790000000002</v>
      </c>
      <c r="I12" s="157">
        <f>IF('Inf Conc'!I12="", " ", 'Inf Conc'!$C12*'Inf Conc'!I12*3.78)</f>
        <v>372.18106799999998</v>
      </c>
      <c r="J12" s="333">
        <f>IF('Inf Conc'!J12="", " ", 'Inf Conc'!$C12*'Inf Conc'!J12*3.78)</f>
        <v>137.38977000000003</v>
      </c>
      <c r="K12" s="157">
        <f>IF('Inf Conc'!K12="", " ", 'Inf Conc'!$D12*'Inf Conc'!K12*3.78)</f>
        <v>547.11512100000004</v>
      </c>
      <c r="L12" s="157">
        <f>IF('Inf Conc'!L12="", " ", 'Inf Conc'!$C12*'Inf Conc'!L12*3.78)</f>
        <v>3161.0816999999997</v>
      </c>
    </row>
    <row r="13" spans="1:13" s="113" customFormat="1" x14ac:dyDescent="0.25">
      <c r="A13" s="129" t="str">
        <f>'Inf Conc'!A13</f>
        <v>Dry</v>
      </c>
      <c r="B13" s="27">
        <f>'Inf Conc'!B13</f>
        <v>41494</v>
      </c>
      <c r="C13" s="331">
        <f>'Inf Conc'!C13</f>
        <v>2.9550000000000001</v>
      </c>
      <c r="D13" s="331">
        <f>'Inf Conc'!D13</f>
        <v>12.641</v>
      </c>
      <c r="E13" s="157">
        <f>IF(OR('Inf Conc'!E13="",'Inf Conc'!E13=0)," ",'Inf Conc'!$C13*'Inf Conc'!E13*3.78)</f>
        <v>665.20105469999999</v>
      </c>
      <c r="F13" s="157">
        <f>IF('Inf Conc'!F13="", " ", 'Inf Conc'!$C13*'Inf Conc'!F13*3.78)</f>
        <v>625.62609899999995</v>
      </c>
      <c r="G13" s="333">
        <f>IF('Inf Conc'!G13="", " ", 'Inf Conc'!$C13*'Inf Conc'!G13*3.78)</f>
        <v>39.094650000000001</v>
      </c>
      <c r="H13" s="332">
        <f>IF('Inf Conc'!H13="", " ", 'Inf Conc'!$C13*'Inf Conc'!H13*3.78)</f>
        <v>0.48030569999999989</v>
      </c>
      <c r="I13" s="157">
        <f>IF('Inf Conc'!I13="", " ", 'Inf Conc'!$C13*'Inf Conc'!I13*3.78)</f>
        <v>562.96295999999995</v>
      </c>
      <c r="J13" s="333">
        <f>IF('Inf Conc'!J13="", " ", 'Inf Conc'!$C13*'Inf Conc'!J13*3.78)</f>
        <v>206.64314999999999</v>
      </c>
      <c r="K13" s="157">
        <f>IF('Inf Conc'!K13="", " ", 'Inf Conc'!$D13*'Inf Conc'!K13*3.78)</f>
        <v>476.87414040000004</v>
      </c>
      <c r="L13" s="157">
        <f>IF('Inf Conc'!L13="", " ", 'Inf Conc'!$C13*'Inf Conc'!L13*3.78)</f>
        <v>2658.4361999999996</v>
      </c>
    </row>
    <row r="14" spans="1:13" s="113" customFormat="1" x14ac:dyDescent="0.25">
      <c r="A14" s="129" t="str">
        <f>'Inf Conc'!A14</f>
        <v>Wet</v>
      </c>
      <c r="B14" s="27">
        <f>'Inf Conc'!B14</f>
        <v>41599</v>
      </c>
      <c r="C14" s="331">
        <f>'Inf Conc'!C14</f>
        <v>2.9550000000000001</v>
      </c>
      <c r="D14" s="331">
        <f>'Inf Conc'!D14</f>
        <v>18.721</v>
      </c>
      <c r="E14" s="157">
        <f>IF(OR('Inf Conc'!E14="",'Inf Conc'!E14=0)," ",'Inf Conc'!$C14*'Inf Conc'!E14*3.78)</f>
        <v>491.25220200000001</v>
      </c>
      <c r="F14" s="157">
        <f>IF('Inf Conc'!F14="", " ", 'Inf Conc'!$C14*'Inf Conc'!F14*3.78)</f>
        <v>437.86008000000004</v>
      </c>
      <c r="G14" s="333">
        <f>IF('Inf Conc'!G14="", " ", 'Inf Conc'!$C14*'Inf Conc'!G14*3.78)</f>
        <v>49.147559999999999</v>
      </c>
      <c r="H14" s="332">
        <f>IF('Inf Conc'!H14="", " ", 'Inf Conc'!$C14*'Inf Conc'!H14*3.78)</f>
        <v>4.2445620000000002</v>
      </c>
      <c r="I14" s="157">
        <f>IF('Inf Conc'!I14="", " ", 'Inf Conc'!$C14*'Inf Conc'!I14*3.78)</f>
        <v>322.13991599999997</v>
      </c>
      <c r="J14" s="333">
        <f>IF('Inf Conc'!J14="", " ", 'Inf Conc'!$C14*'Inf Conc'!J14*3.78)</f>
        <v>58.306877999999998</v>
      </c>
      <c r="K14" s="157">
        <f>IF('Inf Conc'!K14="", " ", 'Inf Conc'!$D14*'Inf Conc'!K14*3.78)</f>
        <v>336.84320879999996</v>
      </c>
      <c r="L14" s="157">
        <f>IF('Inf Conc'!L14="", " ", 'Inf Conc'!$C14*'Inf Conc'!L14*3.78)</f>
        <v>2658.4361999999996</v>
      </c>
    </row>
    <row r="15" spans="1:13" s="113" customFormat="1" x14ac:dyDescent="0.25">
      <c r="A15" s="129" t="str">
        <f>'Inf Conc'!A15</f>
        <v>Wet</v>
      </c>
      <c r="B15" s="27">
        <f>'Inf Conc'!B15</f>
        <v>41648</v>
      </c>
      <c r="C15" s="331">
        <f>'Inf Conc'!C15</f>
        <v>2.84</v>
      </c>
      <c r="D15" s="331">
        <f>'Inf Conc'!D15</f>
        <v>9.8000000000000007</v>
      </c>
      <c r="E15" s="157">
        <f>IF(OR('Inf Conc'!E15="",'Inf Conc'!E15=0)," ",'Inf Conc'!$C15*'Inf Conc'!E15*3.78)</f>
        <v>434.41060319999997</v>
      </c>
      <c r="F15" s="157">
        <f>IF('Inf Conc'!F15="", " ", 'Inf Conc'!$C15*'Inf Conc'!F15*3.78)</f>
        <v>397.20239999999995</v>
      </c>
      <c r="G15" s="333">
        <f>IF('Inf Conc'!G15="", " ", 'Inf Conc'!$C15*'Inf Conc'!G15*3.78)</f>
        <v>34.03058399999999</v>
      </c>
      <c r="H15" s="332">
        <f>IF('Inf Conc'!H15="", " ", 'Inf Conc'!$C15*'Inf Conc'!H15*3.78)</f>
        <v>3.1776191999999996</v>
      </c>
      <c r="I15" s="157">
        <f>IF('Inf Conc'!I15="", " ", 'Inf Conc'!$C15*'Inf Conc'!I15*3.78)</f>
        <v>393.76713599999999</v>
      </c>
      <c r="J15" s="333">
        <f>IF('Inf Conc'!J15="", " ", 'Inf Conc'!$C15*'Inf Conc'!J15*3.78)</f>
        <v>73.965527999999992</v>
      </c>
      <c r="K15" s="157">
        <f>IF('Inf Conc'!K15="", " ", 'Inf Conc'!$D15*'Inf Conc'!K15*3.78)</f>
        <v>144.4716</v>
      </c>
      <c r="L15" s="157">
        <f>IF('Inf Conc'!L15="", " ", 'Inf Conc'!$C15*'Inf Conc'!L15*3.78)</f>
        <v>3456.7343999999994</v>
      </c>
    </row>
    <row r="16" spans="1:13" s="113" customFormat="1" x14ac:dyDescent="0.25">
      <c r="A16" s="129" t="str">
        <f>'Inf Conc'!A16</f>
        <v>Wet</v>
      </c>
      <c r="B16" s="27">
        <f>'Inf Conc'!B16</f>
        <v>41672</v>
      </c>
      <c r="C16" s="331">
        <f>'Inf Conc'!C16</f>
        <v>4.2329999999999997</v>
      </c>
      <c r="D16" s="331">
        <f>'Inf Conc'!D16</f>
        <v>13.532</v>
      </c>
      <c r="E16" s="157">
        <f>IF(OR('Inf Conc'!E16="",'Inf Conc'!E16=0)," ",'Inf Conc'!$C16*'Inf Conc'!E16*3.78)</f>
        <v>768.48354071999984</v>
      </c>
      <c r="F16" s="157">
        <f>IF('Inf Conc'!F16="", " ", 'Inf Conc'!$C16*'Inf Conc'!F16*3.78)</f>
        <v>645.14983679999989</v>
      </c>
      <c r="G16" s="333">
        <f>IF('Inf Conc'!G16="", " ", 'Inf Conc'!$C16*'Inf Conc'!G16*3.78)</f>
        <v>120.00554999999999</v>
      </c>
      <c r="H16" s="332">
        <f>IF('Inf Conc'!H16="", " ", 'Inf Conc'!$C16*'Inf Conc'!H16*3.78)</f>
        <v>3.3281539199999997</v>
      </c>
      <c r="I16" s="157">
        <f>IF('Inf Conc'!I16="", " ", 'Inf Conc'!$C16*'Inf Conc'!I16*3.78)</f>
        <v>483.86237759999989</v>
      </c>
      <c r="J16" s="333">
        <f>IF('Inf Conc'!J16="", " ", 'Inf Conc'!$C16*'Inf Conc'!J16*3.78)</f>
        <v>227.21050799999998</v>
      </c>
      <c r="K16" s="157">
        <f>IF('Inf Conc'!K16="", " ", 'Inf Conc'!$D16*'Inf Conc'!K16*3.78)</f>
        <v>148.33778399999997</v>
      </c>
      <c r="L16" s="157">
        <f>IF('Inf Conc'!L16="", " ", 'Inf Conc'!$C16*'Inf Conc'!L16*3.78)</f>
        <v>6912.3196799999996</v>
      </c>
    </row>
    <row r="17" spans="1:18" s="113" customFormat="1" x14ac:dyDescent="0.25">
      <c r="A17" s="129" t="str">
        <f>'Inf Conc'!A17</f>
        <v>Wet</v>
      </c>
      <c r="B17" s="27">
        <f>'Inf Conc'!B17</f>
        <v>41701</v>
      </c>
      <c r="C17" s="129">
        <f>'Inf Conc'!C17</f>
        <v>3.4430000000000001</v>
      </c>
      <c r="D17" s="129">
        <f>'Inf Conc'!D17</f>
        <v>13.361000000000001</v>
      </c>
      <c r="E17" s="157">
        <f>IF(OR('Inf Conc'!E17="",'Inf Conc'!E17=0)," ",'Inf Conc'!$C17*'Inf Conc'!E17*3.78)</f>
        <v>657.88499699999988</v>
      </c>
      <c r="F17" s="157">
        <f>IF('Inf Conc'!F17="", " ", 'Inf Conc'!$C17*'Inf Conc'!F17*3.78)</f>
        <v>597.49753139999996</v>
      </c>
      <c r="G17" s="157">
        <f>IF('Inf Conc'!G17="", " ", 'Inf Conc'!$C17*'Inf Conc'!G17*3.78)</f>
        <v>57.654412199999996</v>
      </c>
      <c r="H17" s="157">
        <f>IF('Inf Conc'!H17="", " ", 'Inf Conc'!$C17*'Inf Conc'!H17*3.78)</f>
        <v>2.7330533999999997</v>
      </c>
      <c r="I17" s="157">
        <f>IF('Inf Conc'!I17="", " ", 'Inf Conc'!$C17*'Inf Conc'!I17*3.78)</f>
        <v>539.32253759999992</v>
      </c>
      <c r="J17" s="157">
        <f>IF('Inf Conc'!J17="", " ", 'Inf Conc'!$C17*'Inf Conc'!J17*3.78)</f>
        <v>97.609049999999996</v>
      </c>
      <c r="K17" s="157">
        <f>IF('Inf Conc'!K17="", " ", 'Inf Conc'!$D17*'Inf Conc'!K17*3.78)</f>
        <v>253.02794579999997</v>
      </c>
      <c r="L17" s="157">
        <f>IF('Inf Conc'!L17="", " ", 'Inf Conc'!$C17*'Inf Conc'!L17*3.78)</f>
        <v>4112.5946400000003</v>
      </c>
    </row>
    <row r="18" spans="1:18" s="113" customFormat="1" x14ac:dyDescent="0.25">
      <c r="A18" s="129">
        <f>'Inf Conc'!A18</f>
        <v>0</v>
      </c>
      <c r="B18" s="27">
        <f>'Inf Conc'!B18</f>
        <v>0</v>
      </c>
      <c r="C18" s="129">
        <f>'Inf Conc'!C18</f>
        <v>0</v>
      </c>
      <c r="D18" s="129">
        <f>'Inf Conc'!D18</f>
        <v>0</v>
      </c>
      <c r="E18" s="157" t="str">
        <f>IF(OR('Inf Conc'!E18="",'Inf Conc'!E18=0)," ",'Inf Conc'!$C18*'Inf Conc'!E18*3.78)</f>
        <v xml:space="preserve"> </v>
      </c>
      <c r="F18" s="157" t="str">
        <f>IF('Inf Conc'!F18="", " ", 'Inf Conc'!$C18*'Inf Conc'!F18*3.78)</f>
        <v xml:space="preserve"> </v>
      </c>
      <c r="G18" s="157" t="str">
        <f>IF('Inf Conc'!G18="", " ", 'Inf Conc'!$C18*'Inf Conc'!G18*3.78)</f>
        <v xml:space="preserve"> </v>
      </c>
      <c r="H18" s="157" t="str">
        <f>IF('Inf Conc'!H18="", " ", 'Inf Conc'!$C18*'Inf Conc'!H18*3.78)</f>
        <v xml:space="preserve"> </v>
      </c>
      <c r="I18" s="157" t="str">
        <f>IF('Inf Conc'!I18="", " ", 'Inf Conc'!$C18*'Inf Conc'!I18*3.78)</f>
        <v xml:space="preserve"> </v>
      </c>
      <c r="J18" s="157" t="str">
        <f>IF('Inf Conc'!J18="", " ", 'Inf Conc'!$C18*'Inf Conc'!J18*3.78)</f>
        <v xml:space="preserve"> </v>
      </c>
      <c r="K18" s="157" t="str">
        <f>IF('Inf Conc'!K18="", " ", 'Inf Conc'!$D18*'Inf Conc'!K18*3.78)</f>
        <v xml:space="preserve"> </v>
      </c>
      <c r="L18" s="157" t="str">
        <f>IF('Inf Conc'!L18="", " ", 'Inf Conc'!$C18*'Inf Conc'!L18*3.78)</f>
        <v xml:space="preserve"> </v>
      </c>
    </row>
    <row r="19" spans="1:18" s="113" customFormat="1" x14ac:dyDescent="0.25">
      <c r="A19" s="129">
        <f>'Inf Conc'!A19</f>
        <v>0</v>
      </c>
      <c r="B19" s="27">
        <f>'Inf Conc'!B19</f>
        <v>0</v>
      </c>
      <c r="C19" s="129">
        <f>'Inf Conc'!C19</f>
        <v>0</v>
      </c>
      <c r="D19" s="129">
        <f>'Inf Conc'!D19</f>
        <v>0</v>
      </c>
      <c r="E19" s="157" t="str">
        <f>IF(OR('Inf Conc'!E19="",'Inf Conc'!E19=0)," ",'Inf Conc'!$C19*'Inf Conc'!E19*3.78)</f>
        <v xml:space="preserve"> </v>
      </c>
      <c r="F19" s="157" t="str">
        <f>IF('Inf Conc'!F19="", " ", 'Inf Conc'!$C19*'Inf Conc'!F19*3.78)</f>
        <v xml:space="preserve"> </v>
      </c>
      <c r="G19" s="157" t="str">
        <f>IF('Inf Conc'!G19="", " ", 'Inf Conc'!$C19*'Inf Conc'!G19*3.78)</f>
        <v xml:space="preserve"> </v>
      </c>
      <c r="H19" s="157" t="str">
        <f>IF('Inf Conc'!H19="", " ", 'Inf Conc'!$C19*'Inf Conc'!H19*3.78)</f>
        <v xml:space="preserve"> </v>
      </c>
      <c r="I19" s="157" t="str">
        <f>IF('Inf Conc'!I19="", " ", 'Inf Conc'!$C19*'Inf Conc'!I19*3.78)</f>
        <v xml:space="preserve"> </v>
      </c>
      <c r="J19" s="157" t="str">
        <f>IF('Inf Conc'!J19="", " ", 'Inf Conc'!$C19*'Inf Conc'!J19*3.78)</f>
        <v xml:space="preserve"> </v>
      </c>
      <c r="K19" s="157" t="str">
        <f>IF('Inf Conc'!K19="", " ", 'Inf Conc'!$D19*'Inf Conc'!K19*3.78)</f>
        <v xml:space="preserve"> </v>
      </c>
      <c r="L19" s="157" t="str">
        <f>IF('Inf Conc'!L19="", " ", 'Inf Conc'!$C19*'Inf Conc'!L19*3.78)</f>
        <v xml:space="preserve"> </v>
      </c>
    </row>
    <row r="20" spans="1:18" x14ac:dyDescent="0.25">
      <c r="A20" s="129">
        <f>'Inf Conc'!A20</f>
        <v>0</v>
      </c>
      <c r="B20" s="27">
        <f>'Inf Conc'!B20</f>
        <v>0</v>
      </c>
      <c r="C20" s="129">
        <f>'Inf Conc'!C20</f>
        <v>0</v>
      </c>
      <c r="D20" s="129">
        <f>'Inf Conc'!D20</f>
        <v>0</v>
      </c>
      <c r="E20" s="157" t="str">
        <f>IF(OR('Inf Conc'!E20="",'Inf Conc'!E20=0)," ",'Inf Conc'!$C20*'Inf Conc'!E20*3.78)</f>
        <v xml:space="preserve"> </v>
      </c>
      <c r="F20" s="157" t="str">
        <f>IF('Inf Conc'!F20="", " ", 'Inf Conc'!$C20*'Inf Conc'!F20*3.78)</f>
        <v xml:space="preserve"> </v>
      </c>
      <c r="G20" s="157" t="str">
        <f>IF('Inf Conc'!G20="", " ", 'Inf Conc'!$C20*'Inf Conc'!G20*3.78)</f>
        <v xml:space="preserve"> </v>
      </c>
      <c r="H20" s="157" t="str">
        <f>IF('Inf Conc'!H20="", " ", 'Inf Conc'!$C20*'Inf Conc'!H20*3.78)</f>
        <v xml:space="preserve"> </v>
      </c>
      <c r="I20" s="157" t="str">
        <f>IF('Inf Conc'!I20="", " ", 'Inf Conc'!$C20*'Inf Conc'!I20*3.78)</f>
        <v xml:space="preserve"> </v>
      </c>
      <c r="J20" s="157" t="str">
        <f>IF('Inf Conc'!J20="", " ", 'Inf Conc'!$C20*'Inf Conc'!J20*3.78)</f>
        <v xml:space="preserve"> </v>
      </c>
      <c r="K20" s="157" t="str">
        <f>IF('Inf Conc'!K20="", " ", 'Inf Conc'!$D20*'Inf Conc'!K20*3.78)</f>
        <v xml:space="preserve"> </v>
      </c>
      <c r="L20" s="157" t="str">
        <f>IF('Inf Conc'!L20="", " ", 'Inf Conc'!$C20*'Inf Conc'!L20*3.78)</f>
        <v xml:space="preserve"> </v>
      </c>
    </row>
    <row r="21" spans="1:18" x14ac:dyDescent="0.25">
      <c r="A21" s="129">
        <f>'Inf Conc'!A21</f>
        <v>0</v>
      </c>
      <c r="B21" s="27">
        <f>'Inf Conc'!B21</f>
        <v>0</v>
      </c>
      <c r="C21" s="129">
        <f>'Inf Conc'!C21</f>
        <v>0</v>
      </c>
      <c r="D21" s="129">
        <f>'Inf Conc'!D21</f>
        <v>0</v>
      </c>
      <c r="E21" s="157" t="str">
        <f>IF(OR('Inf Conc'!E21="",'Inf Conc'!E21=0)," ",'Inf Conc'!$C21*'Inf Conc'!E21*3.78)</f>
        <v xml:space="preserve"> </v>
      </c>
      <c r="F21" s="157" t="str">
        <f>IF('Inf Conc'!F21="", " ", 'Inf Conc'!$C21*'Inf Conc'!F21*3.78)</f>
        <v xml:space="preserve"> </v>
      </c>
      <c r="G21" s="157" t="str">
        <f>IF('Inf Conc'!G21="", " ", 'Inf Conc'!$C21*'Inf Conc'!G21*3.78)</f>
        <v xml:space="preserve"> </v>
      </c>
      <c r="H21" s="157" t="str">
        <f>IF('Inf Conc'!H21="", " ", 'Inf Conc'!$C21*'Inf Conc'!H21*3.78)</f>
        <v xml:space="preserve"> </v>
      </c>
      <c r="I21" s="157" t="str">
        <f>IF('Inf Conc'!I21="", " ", 'Inf Conc'!$C21*'Inf Conc'!I21*3.78)</f>
        <v xml:space="preserve"> </v>
      </c>
      <c r="J21" s="157" t="str">
        <f>IF('Inf Conc'!J21="", " ", 'Inf Conc'!$C21*'Inf Conc'!J21*3.78)</f>
        <v xml:space="preserve"> </v>
      </c>
      <c r="K21" s="157" t="str">
        <f>IF('Inf Conc'!K21="", " ", 'Inf Conc'!$D21*'Inf Conc'!K21*3.78)</f>
        <v xml:space="preserve"> </v>
      </c>
      <c r="L21" s="157" t="str">
        <f>IF('Inf Conc'!L21="", " ", 'Inf Conc'!$C21*'Inf Conc'!L21*3.78)</f>
        <v xml:space="preserve"> </v>
      </c>
    </row>
    <row r="22" spans="1:18" x14ac:dyDescent="0.25">
      <c r="A22" s="129">
        <f>'Inf Conc'!A22</f>
        <v>0</v>
      </c>
      <c r="B22" s="27">
        <f>'Inf Conc'!B22</f>
        <v>0</v>
      </c>
      <c r="C22" s="129">
        <f>'Inf Conc'!C22</f>
        <v>0</v>
      </c>
      <c r="D22" s="129">
        <f>'Inf Conc'!D22</f>
        <v>0</v>
      </c>
      <c r="E22" s="157" t="str">
        <f>IF(OR('Inf Conc'!E22="",'Inf Conc'!E22=0)," ",'Inf Conc'!$C22*'Inf Conc'!E22*3.78)</f>
        <v xml:space="preserve"> </v>
      </c>
      <c r="F22" s="157" t="str">
        <f>IF('Inf Conc'!F22="", " ", 'Inf Conc'!$C22*'Inf Conc'!F22*3.78)</f>
        <v xml:space="preserve"> </v>
      </c>
      <c r="G22" s="157" t="str">
        <f>IF('Inf Conc'!G22="", " ", 'Inf Conc'!$C22*'Inf Conc'!G22*3.78)</f>
        <v xml:space="preserve"> </v>
      </c>
      <c r="H22" s="157" t="str">
        <f>IF('Inf Conc'!H22="", " ", 'Inf Conc'!$C22*'Inf Conc'!H22*3.78)</f>
        <v xml:space="preserve"> </v>
      </c>
      <c r="I22" s="157" t="str">
        <f>IF('Inf Conc'!I22="", " ", 'Inf Conc'!$C22*'Inf Conc'!I22*3.78)</f>
        <v xml:space="preserve"> </v>
      </c>
      <c r="J22" s="157" t="str">
        <f>IF('Inf Conc'!J22="", " ", 'Inf Conc'!$C22*'Inf Conc'!J22*3.78)</f>
        <v xml:space="preserve"> </v>
      </c>
      <c r="K22" s="157" t="str">
        <f>IF('Inf Conc'!K22="", " ", 'Inf Conc'!$D22*'Inf Conc'!K22*3.78)</f>
        <v xml:space="preserve"> </v>
      </c>
      <c r="L22" s="157" t="str">
        <f>IF('Inf Conc'!L22="", " ", 'Inf Conc'!$C22*'Inf Conc'!L22*3.78)</f>
        <v xml:space="preserve"> </v>
      </c>
    </row>
    <row r="23" spans="1:18" x14ac:dyDescent="0.25">
      <c r="A23" s="129">
        <f>'Inf Conc'!A23</f>
        <v>0</v>
      </c>
      <c r="B23" s="27">
        <f>'Inf Conc'!B23</f>
        <v>0</v>
      </c>
      <c r="C23" s="129">
        <f>'Inf Conc'!C23</f>
        <v>0</v>
      </c>
      <c r="D23" s="129">
        <f>'Inf Conc'!D23</f>
        <v>0</v>
      </c>
      <c r="E23" s="157" t="str">
        <f>IF(OR('Inf Conc'!E23="",'Inf Conc'!E23=0)," ",'Inf Conc'!$C23*'Inf Conc'!E23*3.78)</f>
        <v xml:space="preserve"> </v>
      </c>
      <c r="F23" s="157" t="str">
        <f>IF('Inf Conc'!F23="", " ", 'Inf Conc'!$C23*'Inf Conc'!F23*3.78)</f>
        <v xml:space="preserve"> </v>
      </c>
      <c r="G23" s="157" t="str">
        <f>IF('Inf Conc'!G23="", " ", 'Inf Conc'!$C23*'Inf Conc'!G23*3.78)</f>
        <v xml:space="preserve"> </v>
      </c>
      <c r="H23" s="157" t="str">
        <f>IF('Inf Conc'!H23="", " ", 'Inf Conc'!$C23*'Inf Conc'!H23*3.78)</f>
        <v xml:space="preserve"> </v>
      </c>
      <c r="I23" s="157" t="str">
        <f>IF('Inf Conc'!I23="", " ", 'Inf Conc'!$C23*'Inf Conc'!I23*3.78)</f>
        <v xml:space="preserve"> </v>
      </c>
      <c r="J23" s="157" t="str">
        <f>IF('Inf Conc'!J23="", " ", 'Inf Conc'!$C23*'Inf Conc'!J23*3.78)</f>
        <v xml:space="preserve"> </v>
      </c>
      <c r="K23" s="157" t="str">
        <f>IF('Inf Conc'!K23="", " ", 'Inf Conc'!$D23*'Inf Conc'!K23*3.78)</f>
        <v xml:space="preserve"> </v>
      </c>
      <c r="L23" s="157" t="str">
        <f>IF('Inf Conc'!L23="", " ", 'Inf Conc'!$C23*'Inf Conc'!L23*3.78)</f>
        <v xml:space="preserve"> </v>
      </c>
    </row>
    <row r="24" spans="1:18" x14ac:dyDescent="0.25">
      <c r="A24" s="129">
        <f>'Inf Conc'!A24</f>
        <v>0</v>
      </c>
      <c r="B24" s="27">
        <f>'Inf Conc'!B24</f>
        <v>0</v>
      </c>
      <c r="C24" s="129">
        <f>'Inf Conc'!C24</f>
        <v>0</v>
      </c>
      <c r="D24" s="129">
        <f>'Inf Conc'!D24</f>
        <v>0</v>
      </c>
      <c r="E24" s="157" t="str">
        <f>IF(OR('Inf Conc'!E24="",'Inf Conc'!E24=0)," ",'Inf Conc'!$C24*'Inf Conc'!E24*3.78)</f>
        <v xml:space="preserve"> </v>
      </c>
      <c r="F24" s="157" t="str">
        <f>IF('Inf Conc'!F24="", " ", 'Inf Conc'!$C24*'Inf Conc'!F24*3.78)</f>
        <v xml:space="preserve"> </v>
      </c>
      <c r="G24" s="157" t="str">
        <f>IF('Inf Conc'!G24="", " ", 'Inf Conc'!$C24*'Inf Conc'!G24*3.78)</f>
        <v xml:space="preserve"> </v>
      </c>
      <c r="H24" s="157" t="str">
        <f>IF('Inf Conc'!H24="", " ", 'Inf Conc'!$C24*'Inf Conc'!H24*3.78)</f>
        <v xml:space="preserve"> </v>
      </c>
      <c r="I24" s="157" t="str">
        <f>IF('Inf Conc'!I24="", " ", 'Inf Conc'!$C24*'Inf Conc'!I24*3.78)</f>
        <v xml:space="preserve"> </v>
      </c>
      <c r="J24" s="157" t="str">
        <f>IF('Inf Conc'!J24="", " ", 'Inf Conc'!$C24*'Inf Conc'!J24*3.78)</f>
        <v xml:space="preserve"> </v>
      </c>
      <c r="K24" s="157" t="str">
        <f>IF('Inf Conc'!K24="", " ", 'Inf Conc'!$D24*'Inf Conc'!K24*3.78)</f>
        <v xml:space="preserve"> </v>
      </c>
      <c r="L24" s="157" t="str">
        <f>IF('Inf Conc'!L24="", " ", 'Inf Conc'!$C24*'Inf Conc'!L24*3.78)</f>
        <v xml:space="preserve"> </v>
      </c>
    </row>
    <row r="25" spans="1:18" x14ac:dyDescent="0.25">
      <c r="A25" s="129">
        <f>'Inf Conc'!A25</f>
        <v>0</v>
      </c>
      <c r="B25" s="27">
        <f>'Inf Conc'!B25</f>
        <v>0</v>
      </c>
      <c r="C25" s="129">
        <f>'Inf Conc'!C25</f>
        <v>0</v>
      </c>
      <c r="D25" s="129">
        <f>'Inf Conc'!D25</f>
        <v>0</v>
      </c>
      <c r="E25" s="157" t="str">
        <f>IF(OR('Inf Conc'!E25="",'Inf Conc'!E25=0)," ",'Inf Conc'!$C25*'Inf Conc'!E25*3.78)</f>
        <v xml:space="preserve"> </v>
      </c>
      <c r="F25" s="157" t="str">
        <f>IF('Inf Conc'!F25="", " ", 'Inf Conc'!$C25*'Inf Conc'!F25*3.78)</f>
        <v xml:space="preserve"> </v>
      </c>
      <c r="G25" s="157" t="str">
        <f>IF('Inf Conc'!G25="", " ", 'Inf Conc'!$C25*'Inf Conc'!G25*3.78)</f>
        <v xml:space="preserve"> </v>
      </c>
      <c r="H25" s="157" t="str">
        <f>IF('Inf Conc'!H25="", " ", 'Inf Conc'!$C25*'Inf Conc'!H25*3.78)</f>
        <v xml:space="preserve"> </v>
      </c>
      <c r="I25" s="157" t="str">
        <f>IF('Inf Conc'!I25="", " ", 'Inf Conc'!$C25*'Inf Conc'!I25*3.78)</f>
        <v xml:space="preserve"> </v>
      </c>
      <c r="J25" s="157" t="str">
        <f>IF('Inf Conc'!J25="", " ", 'Inf Conc'!$C25*'Inf Conc'!J25*3.78)</f>
        <v xml:space="preserve"> </v>
      </c>
      <c r="K25" s="157" t="str">
        <f>IF('Inf Conc'!K25="", " ", 'Inf Conc'!$D25*'Inf Conc'!K25*3.78)</f>
        <v xml:space="preserve"> </v>
      </c>
      <c r="L25" s="157" t="str">
        <f>IF('Inf Conc'!L25="", " ", 'Inf Conc'!$C25*'Inf Conc'!L25*3.78)</f>
        <v xml:space="preserve"> </v>
      </c>
    </row>
    <row r="26" spans="1:18" x14ac:dyDescent="0.25">
      <c r="A26" s="129">
        <f>'Inf Conc'!A26</f>
        <v>0</v>
      </c>
      <c r="B26" s="27">
        <f>'Inf Conc'!B26</f>
        <v>0</v>
      </c>
      <c r="C26" s="129">
        <f>'Inf Conc'!C26</f>
        <v>0</v>
      </c>
      <c r="D26" s="129">
        <f>'Inf Conc'!D26</f>
        <v>0</v>
      </c>
      <c r="E26" s="157" t="str">
        <f>IF(OR('Inf Conc'!E26="",'Inf Conc'!E26=0)," ",'Inf Conc'!$C26*'Inf Conc'!E26*3.78)</f>
        <v xml:space="preserve"> </v>
      </c>
      <c r="F26" s="157" t="str">
        <f>IF('Inf Conc'!F26="", " ", 'Inf Conc'!$C26*'Inf Conc'!F26*3.78)</f>
        <v xml:space="preserve"> </v>
      </c>
      <c r="G26" s="157" t="str">
        <f>IF('Inf Conc'!G26="", " ", 'Inf Conc'!$C26*'Inf Conc'!G26*3.78)</f>
        <v xml:space="preserve"> </v>
      </c>
      <c r="H26" s="157" t="str">
        <f>IF('Inf Conc'!H26="", " ", 'Inf Conc'!$C26*'Inf Conc'!H26*3.78)</f>
        <v xml:space="preserve"> </v>
      </c>
      <c r="I26" s="157" t="str">
        <f>IF('Inf Conc'!I26="", " ", 'Inf Conc'!$C26*'Inf Conc'!I26*3.78)</f>
        <v xml:space="preserve"> </v>
      </c>
      <c r="J26" s="157" t="str">
        <f>IF('Inf Conc'!J26="", " ", 'Inf Conc'!$C26*'Inf Conc'!J26*3.78)</f>
        <v xml:space="preserve"> </v>
      </c>
      <c r="K26" s="157" t="str">
        <f>IF('Inf Conc'!K26="", " ", 'Inf Conc'!$D26*'Inf Conc'!K26*3.78)</f>
        <v xml:space="preserve"> </v>
      </c>
      <c r="L26" s="157" t="str">
        <f>IF('Inf Conc'!L26="", " ", 'Inf Conc'!$C26*'Inf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7" t="s">
        <v>162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5" t="s">
        <v>135</v>
      </c>
      <c r="B29" s="264"/>
      <c r="C29" s="264"/>
      <c r="D29" s="264"/>
      <c r="E29" s="264"/>
      <c r="F29" s="264"/>
      <c r="G29" s="264"/>
      <c r="H29" s="264"/>
      <c r="I29" s="264"/>
      <c r="J29" s="264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5" t="s">
        <v>110</v>
      </c>
      <c r="B30" s="264"/>
      <c r="C30" s="264"/>
      <c r="D30" s="264"/>
      <c r="E30" s="264"/>
      <c r="F30" s="264"/>
      <c r="G30" s="264"/>
      <c r="H30" s="264"/>
      <c r="I30" s="264"/>
      <c r="J30" s="264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5"/>
      <c r="B31" s="264"/>
      <c r="C31" s="264"/>
      <c r="D31" s="264"/>
      <c r="E31" s="264"/>
      <c r="F31" s="264"/>
      <c r="G31" s="264"/>
      <c r="H31" s="264"/>
      <c r="I31" s="264"/>
      <c r="J31" s="264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6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2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2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2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6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2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3" t="s">
        <v>174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15" priority="8">
      <formula>LEN(TRIM(A7))=0</formula>
    </cfRule>
  </conditionalFormatting>
  <conditionalFormatting sqref="E7:L26">
    <cfRule type="cellIs" dxfId="514" priority="3" operator="equal">
      <formula>0</formula>
    </cfRule>
    <cfRule type="containsErrors" dxfId="513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32" sqref="U3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2" width="7.140625" customWidth="1"/>
    <col min="13" max="13" width="3.5703125" customWidth="1"/>
    <col min="14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59" t="str">
        <f>'Inf Conc'!A2</f>
        <v>City of Burlingame WWTF</v>
      </c>
      <c r="B2" s="61"/>
      <c r="C2" s="61"/>
      <c r="D2" s="160"/>
      <c r="E2" s="160"/>
      <c r="F2" s="160"/>
      <c r="G2" s="160"/>
      <c r="H2" s="160"/>
      <c r="I2" s="160"/>
      <c r="J2" s="167"/>
      <c r="K2" s="168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2" t="str">
        <f>'Inf Conc'!A3</f>
        <v>William Toci, Plant Manager - 650 342-3727 william.toci@veoliawaterna.com</v>
      </c>
      <c r="B3" s="66"/>
      <c r="C3" s="66"/>
      <c r="D3" s="163"/>
      <c r="E3" s="163"/>
      <c r="F3" s="163"/>
      <c r="G3" s="163"/>
      <c r="H3" s="163"/>
      <c r="I3" s="163"/>
      <c r="J3" s="171"/>
      <c r="K3" s="171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51" t="s">
        <v>13</v>
      </c>
      <c r="E5" s="352"/>
      <c r="F5" s="92" t="s">
        <v>51</v>
      </c>
      <c r="G5" s="93" t="s">
        <v>153</v>
      </c>
      <c r="H5" s="94" t="s">
        <v>52</v>
      </c>
      <c r="I5" s="99" t="s">
        <v>152</v>
      </c>
      <c r="J5" s="282" t="s">
        <v>151</v>
      </c>
      <c r="K5" s="282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4" t="s">
        <v>178</v>
      </c>
      <c r="R5" s="354"/>
      <c r="S5" s="353" t="s">
        <v>179</v>
      </c>
      <c r="T5" s="353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9" t="s">
        <v>37</v>
      </c>
      <c r="G6" s="320" t="s">
        <v>16</v>
      </c>
      <c r="H6" s="95"/>
      <c r="I6" s="100"/>
      <c r="J6" s="283"/>
      <c r="K6" s="283"/>
      <c r="L6" s="95"/>
      <c r="M6" s="95"/>
      <c r="N6" s="95"/>
      <c r="O6" s="95"/>
      <c r="P6" s="318" t="s">
        <v>93</v>
      </c>
      <c r="Q6" s="322" t="s">
        <v>11</v>
      </c>
      <c r="R6" s="96" t="s">
        <v>12</v>
      </c>
      <c r="S6" s="303" t="s">
        <v>11</v>
      </c>
      <c r="T6" s="303" t="s">
        <v>12</v>
      </c>
      <c r="U6" s="97"/>
    </row>
    <row r="7" spans="1:21" s="117" customFormat="1" ht="16.5" customHeight="1" x14ac:dyDescent="0.25">
      <c r="A7" s="304" t="s">
        <v>208</v>
      </c>
      <c r="B7" s="232">
        <v>41072</v>
      </c>
      <c r="C7" s="31" t="s">
        <v>214</v>
      </c>
      <c r="D7" s="242">
        <v>2.83</v>
      </c>
      <c r="E7" s="242">
        <v>5.79</v>
      </c>
      <c r="F7" s="150">
        <f t="shared" ref="F7:F18" si="0">SUM(H7,J7,K7)</f>
        <v>19.893999999999998</v>
      </c>
      <c r="G7" s="331">
        <f t="shared" ref="G7:G18" si="1">SUM(I7:K7)</f>
        <v>19.393999999999998</v>
      </c>
      <c r="H7" s="243">
        <v>9.4</v>
      </c>
      <c r="I7" s="242">
        <v>8.9</v>
      </c>
      <c r="J7" s="243">
        <v>10</v>
      </c>
      <c r="K7" s="242">
        <v>0.49399999999999999</v>
      </c>
      <c r="L7" s="243">
        <v>7.67</v>
      </c>
      <c r="M7" s="294"/>
      <c r="N7" s="243">
        <v>3.9</v>
      </c>
      <c r="O7" s="242">
        <v>3.77</v>
      </c>
      <c r="P7" s="243">
        <v>5.79</v>
      </c>
      <c r="Q7" s="242">
        <v>6.9</v>
      </c>
      <c r="R7" s="242">
        <v>6.9</v>
      </c>
      <c r="S7" s="243">
        <v>24.3</v>
      </c>
      <c r="T7" s="243">
        <v>24.3</v>
      </c>
      <c r="U7" s="305">
        <v>7.6</v>
      </c>
    </row>
    <row r="8" spans="1:21" s="117" customFormat="1" ht="16.5" customHeight="1" x14ac:dyDescent="0.25">
      <c r="A8" s="304" t="s">
        <v>209</v>
      </c>
      <c r="B8" s="232">
        <v>41130</v>
      </c>
      <c r="C8" s="31" t="s">
        <v>214</v>
      </c>
      <c r="D8" s="242">
        <v>2.46</v>
      </c>
      <c r="E8" s="242">
        <v>6.47</v>
      </c>
      <c r="F8" s="150">
        <f t="shared" si="0"/>
        <v>25.360000000000003</v>
      </c>
      <c r="G8" s="331">
        <f t="shared" si="1"/>
        <v>28.080000000000002</v>
      </c>
      <c r="H8" s="243">
        <v>25.28</v>
      </c>
      <c r="I8" s="242">
        <v>28</v>
      </c>
      <c r="J8" s="243">
        <v>0.05</v>
      </c>
      <c r="K8" s="242">
        <v>0.03</v>
      </c>
      <c r="L8" s="243">
        <v>32.799999999999997</v>
      </c>
      <c r="M8" s="294"/>
      <c r="N8" s="243">
        <v>5.14</v>
      </c>
      <c r="O8" s="242">
        <v>2.74</v>
      </c>
      <c r="P8" s="243">
        <v>6.47</v>
      </c>
      <c r="Q8" s="242">
        <v>7.4</v>
      </c>
      <c r="R8" s="242">
        <v>7.4</v>
      </c>
      <c r="S8" s="243">
        <v>24.4</v>
      </c>
      <c r="T8" s="243">
        <v>24.4</v>
      </c>
      <c r="U8" s="305">
        <v>8.8000000000000007</v>
      </c>
    </row>
    <row r="9" spans="1:21" s="117" customFormat="1" ht="16.5" customHeight="1" x14ac:dyDescent="0.25">
      <c r="A9" s="304" t="s">
        <v>209</v>
      </c>
      <c r="B9" s="232">
        <v>41165</v>
      </c>
      <c r="C9" s="31" t="s">
        <v>214</v>
      </c>
      <c r="D9" s="242">
        <v>2.78</v>
      </c>
      <c r="E9" s="242">
        <v>5.42</v>
      </c>
      <c r="F9" s="150">
        <f t="shared" si="0"/>
        <v>35.293999999999997</v>
      </c>
      <c r="G9" s="331">
        <f t="shared" si="1"/>
        <v>33.093999999999994</v>
      </c>
      <c r="H9" s="243">
        <v>35</v>
      </c>
      <c r="I9" s="242">
        <v>32.799999999999997</v>
      </c>
      <c r="J9" s="243">
        <v>0.15</v>
      </c>
      <c r="K9" s="242">
        <v>0.14399999999999999</v>
      </c>
      <c r="L9" s="243">
        <v>26.5</v>
      </c>
      <c r="M9" s="294"/>
      <c r="N9" s="243">
        <v>6.77</v>
      </c>
      <c r="O9" s="242">
        <v>4.3600000000000003</v>
      </c>
      <c r="P9" s="243">
        <v>5.42</v>
      </c>
      <c r="Q9" s="242">
        <v>7.4</v>
      </c>
      <c r="R9" s="242">
        <v>7.4</v>
      </c>
      <c r="S9" s="243">
        <v>24</v>
      </c>
      <c r="T9" s="243">
        <v>24</v>
      </c>
      <c r="U9" s="305">
        <v>3.6</v>
      </c>
    </row>
    <row r="10" spans="1:21" s="117" customFormat="1" ht="16.5" customHeight="1" x14ac:dyDescent="0.25">
      <c r="A10" s="304" t="s">
        <v>210</v>
      </c>
      <c r="B10" s="232">
        <v>41186</v>
      </c>
      <c r="C10" s="31" t="s">
        <v>214</v>
      </c>
      <c r="D10" s="242">
        <v>2.66</v>
      </c>
      <c r="E10" s="242">
        <v>5.67</v>
      </c>
      <c r="F10" s="150">
        <f t="shared" si="0"/>
        <v>31.64</v>
      </c>
      <c r="G10" s="331">
        <f t="shared" si="1"/>
        <v>28.84</v>
      </c>
      <c r="H10" s="243">
        <v>26.32</v>
      </c>
      <c r="I10" s="242">
        <v>23.52</v>
      </c>
      <c r="J10" s="243">
        <v>3.5</v>
      </c>
      <c r="K10" s="242">
        <v>1.82</v>
      </c>
      <c r="L10" s="243">
        <v>18.48</v>
      </c>
      <c r="M10" s="294"/>
      <c r="N10" s="243">
        <v>5.44</v>
      </c>
      <c r="O10" s="242">
        <v>3.98</v>
      </c>
      <c r="P10" s="243">
        <v>5.67</v>
      </c>
      <c r="Q10" s="242">
        <v>7.2</v>
      </c>
      <c r="R10" s="242">
        <v>7.2</v>
      </c>
      <c r="S10" s="243">
        <v>23.3</v>
      </c>
      <c r="T10" s="243">
        <v>23.3</v>
      </c>
      <c r="U10" s="305">
        <v>8.1999999999999993</v>
      </c>
    </row>
    <row r="11" spans="1:21" s="124" customFormat="1" ht="16.5" customHeight="1" x14ac:dyDescent="0.25">
      <c r="A11" s="304" t="s">
        <v>210</v>
      </c>
      <c r="B11" s="232">
        <v>41221</v>
      </c>
      <c r="C11" s="31" t="s">
        <v>214</v>
      </c>
      <c r="D11" s="242">
        <v>2.86</v>
      </c>
      <c r="E11" s="242">
        <v>5.67</v>
      </c>
      <c r="F11" s="150">
        <f t="shared" si="0"/>
        <v>40.880000000000003</v>
      </c>
      <c r="G11" s="331">
        <f t="shared" si="1"/>
        <v>37.800000000000004</v>
      </c>
      <c r="H11" s="243">
        <v>33.880000000000003</v>
      </c>
      <c r="I11" s="242">
        <v>30.8</v>
      </c>
      <c r="J11" s="243">
        <v>5.9</v>
      </c>
      <c r="K11" s="242">
        <v>1.1000000000000001</v>
      </c>
      <c r="L11" s="243">
        <v>22.68</v>
      </c>
      <c r="M11" s="294"/>
      <c r="N11" s="243">
        <v>5</v>
      </c>
      <c r="O11" s="242">
        <v>2.75</v>
      </c>
      <c r="P11" s="243">
        <v>5.67</v>
      </c>
      <c r="Q11" s="242">
        <v>7.3</v>
      </c>
      <c r="R11" s="242">
        <v>7.3</v>
      </c>
      <c r="S11" s="243">
        <v>22.4</v>
      </c>
      <c r="T11" s="243">
        <v>22.4</v>
      </c>
      <c r="U11" s="305">
        <v>6.4</v>
      </c>
    </row>
    <row r="12" spans="1:21" s="125" customFormat="1" ht="16.5" customHeight="1" x14ac:dyDescent="0.25">
      <c r="A12" s="304" t="s">
        <v>210</v>
      </c>
      <c r="B12" s="232">
        <v>41249</v>
      </c>
      <c r="C12" s="31" t="s">
        <v>215</v>
      </c>
      <c r="D12" s="242">
        <v>4</v>
      </c>
      <c r="E12" s="242">
        <v>7.94</v>
      </c>
      <c r="F12" s="150">
        <f t="shared" si="0"/>
        <v>32.209000000000003</v>
      </c>
      <c r="G12" s="331">
        <f t="shared" si="1"/>
        <v>22.689</v>
      </c>
      <c r="H12" s="243">
        <v>28</v>
      </c>
      <c r="I12" s="242">
        <v>18.48</v>
      </c>
      <c r="J12" s="243">
        <v>4.0999999999999996</v>
      </c>
      <c r="K12" s="242">
        <v>0.109</v>
      </c>
      <c r="L12" s="243">
        <v>19.739999999999998</v>
      </c>
      <c r="M12" s="294"/>
      <c r="N12" s="243">
        <v>6.5</v>
      </c>
      <c r="O12" s="242">
        <v>6.25</v>
      </c>
      <c r="P12" s="243">
        <v>7.94</v>
      </c>
      <c r="Q12" s="242">
        <v>7.2</v>
      </c>
      <c r="R12" s="242">
        <v>7.2</v>
      </c>
      <c r="S12" s="243">
        <v>19.8</v>
      </c>
      <c r="T12" s="243">
        <v>19.8</v>
      </c>
      <c r="U12" s="305">
        <v>4</v>
      </c>
    </row>
    <row r="13" spans="1:21" s="125" customFormat="1" ht="16.5" customHeight="1" x14ac:dyDescent="0.25">
      <c r="A13" s="304" t="s">
        <v>211</v>
      </c>
      <c r="B13" s="232">
        <v>41284</v>
      </c>
      <c r="C13" s="31" t="s">
        <v>214</v>
      </c>
      <c r="D13" s="242">
        <v>3.35</v>
      </c>
      <c r="E13" s="242">
        <v>7</v>
      </c>
      <c r="F13" s="150">
        <f t="shared" si="0"/>
        <v>54.4</v>
      </c>
      <c r="G13" s="331">
        <f t="shared" si="1"/>
        <v>40.200000000000003</v>
      </c>
      <c r="H13" s="243">
        <v>46.4</v>
      </c>
      <c r="I13" s="242">
        <v>32.200000000000003</v>
      </c>
      <c r="J13" s="243">
        <v>7.97</v>
      </c>
      <c r="K13" s="242">
        <v>0.03</v>
      </c>
      <c r="L13" s="243">
        <v>31</v>
      </c>
      <c r="M13" s="294"/>
      <c r="N13" s="243">
        <v>5.5</v>
      </c>
      <c r="O13" s="242">
        <v>4.25</v>
      </c>
      <c r="P13" s="243">
        <v>7</v>
      </c>
      <c r="Q13" s="242">
        <v>7.4</v>
      </c>
      <c r="R13" s="242">
        <v>7.4</v>
      </c>
      <c r="S13" s="243">
        <v>18</v>
      </c>
      <c r="T13" s="243">
        <v>18</v>
      </c>
      <c r="U13" s="305">
        <v>8.4</v>
      </c>
    </row>
    <row r="14" spans="1:21" s="125" customFormat="1" ht="16.5" customHeight="1" x14ac:dyDescent="0.25">
      <c r="A14" s="304" t="s">
        <v>211</v>
      </c>
      <c r="B14" s="232">
        <v>41312</v>
      </c>
      <c r="C14" s="31" t="s">
        <v>214</v>
      </c>
      <c r="D14" s="242">
        <v>3.26</v>
      </c>
      <c r="E14" s="242">
        <v>6.64</v>
      </c>
      <c r="F14" s="150">
        <f t="shared" si="0"/>
        <v>54.710999999999999</v>
      </c>
      <c r="G14" s="331">
        <f t="shared" si="1"/>
        <v>45.191000000000003</v>
      </c>
      <c r="H14" s="243">
        <v>46.48</v>
      </c>
      <c r="I14" s="242">
        <v>36.96</v>
      </c>
      <c r="J14" s="243">
        <v>8.15</v>
      </c>
      <c r="K14" s="242">
        <v>8.1000000000000003E-2</v>
      </c>
      <c r="L14" s="243">
        <v>21.3</v>
      </c>
      <c r="M14" s="294"/>
      <c r="N14" s="243">
        <v>3.36</v>
      </c>
      <c r="O14" s="242">
        <v>1.81</v>
      </c>
      <c r="P14" s="243">
        <v>6.64</v>
      </c>
      <c r="Q14" s="242">
        <v>7.4</v>
      </c>
      <c r="R14" s="242">
        <v>7.4</v>
      </c>
      <c r="S14" s="243">
        <v>18.399999999999999</v>
      </c>
      <c r="T14" s="243">
        <v>18.399999999999999</v>
      </c>
      <c r="U14" s="305">
        <v>4</v>
      </c>
    </row>
    <row r="15" spans="1:21" s="117" customFormat="1" ht="16.5" customHeight="1" x14ac:dyDescent="0.25">
      <c r="A15" s="304" t="s">
        <v>211</v>
      </c>
      <c r="B15" s="232">
        <v>41338</v>
      </c>
      <c r="C15" s="31" t="s">
        <v>214</v>
      </c>
      <c r="D15" s="242">
        <v>3.18</v>
      </c>
      <c r="E15" s="242">
        <v>6</v>
      </c>
      <c r="F15" s="150">
        <f t="shared" si="0"/>
        <v>38.520000000000003</v>
      </c>
      <c r="G15" s="331">
        <f t="shared" si="1"/>
        <v>31.27</v>
      </c>
      <c r="H15" s="243">
        <v>36.4</v>
      </c>
      <c r="I15" s="242">
        <v>29.15</v>
      </c>
      <c r="J15" s="243">
        <v>2.1</v>
      </c>
      <c r="K15" s="242">
        <v>0.02</v>
      </c>
      <c r="L15" s="243">
        <v>28.56</v>
      </c>
      <c r="M15" s="294"/>
      <c r="N15" s="243">
        <v>9.5500000000000007</v>
      </c>
      <c r="O15" s="242">
        <v>7.5</v>
      </c>
      <c r="P15" s="243">
        <v>6</v>
      </c>
      <c r="Q15" s="242">
        <v>7.4</v>
      </c>
      <c r="R15" s="242">
        <v>7.4</v>
      </c>
      <c r="S15" s="243">
        <v>19.2</v>
      </c>
      <c r="T15" s="243">
        <v>19.2</v>
      </c>
      <c r="U15" s="305">
        <v>11.8</v>
      </c>
    </row>
    <row r="16" spans="1:21" s="125" customFormat="1" ht="16.5" customHeight="1" x14ac:dyDescent="0.25">
      <c r="A16" s="304" t="s">
        <v>211</v>
      </c>
      <c r="B16" s="232">
        <v>41347</v>
      </c>
      <c r="C16" s="31" t="s">
        <v>214</v>
      </c>
      <c r="D16" s="242">
        <v>3.02</v>
      </c>
      <c r="E16" s="242">
        <v>6.5</v>
      </c>
      <c r="F16" s="150">
        <f t="shared" si="0"/>
        <v>44.667999999999999</v>
      </c>
      <c r="G16" s="331">
        <f t="shared" si="1"/>
        <v>37.368000000000002</v>
      </c>
      <c r="H16" s="243">
        <v>36.4</v>
      </c>
      <c r="I16" s="242">
        <v>29.1</v>
      </c>
      <c r="J16" s="243">
        <v>8.25</v>
      </c>
      <c r="K16" s="242">
        <v>1.7999999999999999E-2</v>
      </c>
      <c r="L16" s="243">
        <v>28.56</v>
      </c>
      <c r="M16" s="294"/>
      <c r="N16" s="243">
        <v>12.6</v>
      </c>
      <c r="O16" s="242">
        <v>3.25</v>
      </c>
      <c r="P16" s="243">
        <v>6.5</v>
      </c>
      <c r="Q16" s="242">
        <v>7.3</v>
      </c>
      <c r="R16" s="242">
        <v>7.3</v>
      </c>
      <c r="S16" s="243">
        <v>19.5</v>
      </c>
      <c r="T16" s="243">
        <v>19.5</v>
      </c>
      <c r="U16" s="305">
        <v>6.25</v>
      </c>
    </row>
    <row r="17" spans="1:21" s="125" customFormat="1" ht="16.5" customHeight="1" x14ac:dyDescent="0.25">
      <c r="A17" s="304" t="s">
        <v>212</v>
      </c>
      <c r="B17" s="232">
        <v>41352</v>
      </c>
      <c r="C17" s="31" t="s">
        <v>214</v>
      </c>
      <c r="D17" s="242">
        <v>2.93</v>
      </c>
      <c r="E17" s="242">
        <v>5.89</v>
      </c>
      <c r="F17" s="150">
        <f t="shared" si="0"/>
        <v>54.730000000000004</v>
      </c>
      <c r="G17" s="331">
        <f t="shared" si="1"/>
        <v>43.230000000000004</v>
      </c>
      <c r="H17" s="243">
        <v>48.2</v>
      </c>
      <c r="I17" s="242">
        <v>36.700000000000003</v>
      </c>
      <c r="J17" s="243">
        <v>6.5</v>
      </c>
      <c r="K17" s="242">
        <v>0.03</v>
      </c>
      <c r="L17" s="243">
        <v>34.44</v>
      </c>
      <c r="M17" s="294"/>
      <c r="N17" s="243">
        <v>12.5</v>
      </c>
      <c r="O17" s="242">
        <v>10.15</v>
      </c>
      <c r="P17" s="243">
        <v>5.89</v>
      </c>
      <c r="Q17" s="242">
        <v>7.4</v>
      </c>
      <c r="R17" s="242">
        <v>7.4</v>
      </c>
      <c r="S17" s="243">
        <v>20</v>
      </c>
      <c r="T17" s="243">
        <v>20</v>
      </c>
      <c r="U17" s="305">
        <v>9.4</v>
      </c>
    </row>
    <row r="18" spans="1:21" s="125" customFormat="1" ht="16.5" customHeight="1" x14ac:dyDescent="0.25">
      <c r="A18" s="304" t="s">
        <v>212</v>
      </c>
      <c r="B18" s="232">
        <v>41368</v>
      </c>
      <c r="C18" s="31" t="s">
        <v>215</v>
      </c>
      <c r="D18" s="242">
        <v>3.3</v>
      </c>
      <c r="E18" s="242">
        <v>6.82</v>
      </c>
      <c r="F18" s="150">
        <f t="shared" si="0"/>
        <v>48.36</v>
      </c>
      <c r="G18" s="331">
        <f t="shared" si="1"/>
        <v>38.33</v>
      </c>
      <c r="H18" s="243">
        <v>45.03</v>
      </c>
      <c r="I18" s="242">
        <v>35</v>
      </c>
      <c r="J18" s="243">
        <v>2.91</v>
      </c>
      <c r="K18" s="242">
        <v>0.42</v>
      </c>
      <c r="L18" s="243">
        <v>31.22</v>
      </c>
      <c r="M18" s="294"/>
      <c r="N18" s="243">
        <v>12.43</v>
      </c>
      <c r="O18" s="242">
        <v>10.1</v>
      </c>
      <c r="P18" s="243">
        <v>6.82</v>
      </c>
      <c r="Q18" s="242">
        <v>7.5</v>
      </c>
      <c r="R18" s="242">
        <v>7.5</v>
      </c>
      <c r="S18" s="243">
        <v>20.6</v>
      </c>
      <c r="T18" s="243">
        <v>20.6</v>
      </c>
      <c r="U18" s="305">
        <v>9.5</v>
      </c>
    </row>
    <row r="19" spans="1:21" s="125" customFormat="1" ht="16.5" customHeight="1" x14ac:dyDescent="0.25">
      <c r="A19" s="304" t="s">
        <v>212</v>
      </c>
      <c r="B19" s="232">
        <v>41375</v>
      </c>
      <c r="C19" s="31" t="s">
        <v>214</v>
      </c>
      <c r="D19" s="242">
        <v>3.01</v>
      </c>
      <c r="E19" s="242">
        <v>6.58</v>
      </c>
      <c r="F19" s="150">
        <f t="shared" ref="F19:F34" si="2">SUM(H19,J19,K19)</f>
        <v>37.084999999999994</v>
      </c>
      <c r="G19" s="331">
        <f t="shared" ref="G19:G34" si="3">SUM(I19:K19)</f>
        <v>27.734999999999999</v>
      </c>
      <c r="H19" s="243">
        <v>35.58</v>
      </c>
      <c r="I19" s="242">
        <v>26.23</v>
      </c>
      <c r="J19" s="243">
        <v>1.48</v>
      </c>
      <c r="K19" s="242">
        <v>2.5000000000000001E-2</v>
      </c>
      <c r="L19" s="243">
        <v>29.61</v>
      </c>
      <c r="M19" s="294"/>
      <c r="N19" s="243">
        <v>11.35</v>
      </c>
      <c r="O19" s="242">
        <v>7.75</v>
      </c>
      <c r="P19" s="243">
        <v>6.58</v>
      </c>
      <c r="Q19" s="242">
        <v>7.4</v>
      </c>
      <c r="R19" s="242">
        <v>7.4</v>
      </c>
      <c r="S19" s="243">
        <v>20.8</v>
      </c>
      <c r="T19" s="243">
        <v>20.8</v>
      </c>
      <c r="U19" s="305">
        <v>4.1500000000000004</v>
      </c>
    </row>
    <row r="20" spans="1:21" s="125" customFormat="1" ht="16.5" customHeight="1" x14ac:dyDescent="0.25">
      <c r="A20" s="304" t="s">
        <v>212</v>
      </c>
      <c r="B20" s="232">
        <v>41410</v>
      </c>
      <c r="C20" s="31" t="s">
        <v>214</v>
      </c>
      <c r="D20" s="242">
        <v>2.8679999999999999</v>
      </c>
      <c r="E20" s="242">
        <v>5.53</v>
      </c>
      <c r="F20" s="150">
        <f t="shared" si="2"/>
        <v>40.326000000000001</v>
      </c>
      <c r="G20" s="331">
        <f t="shared" si="3"/>
        <v>33.045999999999999</v>
      </c>
      <c r="H20" s="243">
        <v>35.28</v>
      </c>
      <c r="I20" s="242">
        <v>28</v>
      </c>
      <c r="J20" s="243">
        <v>5</v>
      </c>
      <c r="K20" s="242">
        <v>4.5999999999999999E-2</v>
      </c>
      <c r="L20" s="243">
        <v>29.82</v>
      </c>
      <c r="M20" s="294"/>
      <c r="N20" s="243">
        <v>11.01</v>
      </c>
      <c r="O20" s="242">
        <v>6.75</v>
      </c>
      <c r="P20" s="243">
        <v>10.6</v>
      </c>
      <c r="Q20" s="242">
        <v>7.4</v>
      </c>
      <c r="R20" s="242">
        <v>7.4</v>
      </c>
      <c r="S20" s="243">
        <v>21.9</v>
      </c>
      <c r="T20" s="243">
        <v>21.9</v>
      </c>
      <c r="U20" s="305">
        <v>5</v>
      </c>
    </row>
    <row r="21" spans="1:21" s="125" customFormat="1" ht="16.5" customHeight="1" x14ac:dyDescent="0.25">
      <c r="A21" s="304" t="s">
        <v>212</v>
      </c>
      <c r="B21" s="232">
        <v>41438</v>
      </c>
      <c r="C21" s="31" t="s">
        <v>214</v>
      </c>
      <c r="D21" s="242">
        <v>2.8039999999999998</v>
      </c>
      <c r="E21" s="242">
        <v>6.14</v>
      </c>
      <c r="F21" s="150">
        <f t="shared" si="2"/>
        <v>55.898000000000003</v>
      </c>
      <c r="G21" s="331">
        <f t="shared" si="3"/>
        <v>45.298999999999999</v>
      </c>
      <c r="H21" s="243">
        <v>45.298999999999999</v>
      </c>
      <c r="I21" s="242">
        <v>34.700000000000003</v>
      </c>
      <c r="J21" s="243">
        <v>10.55</v>
      </c>
      <c r="K21" s="242">
        <v>4.9000000000000002E-2</v>
      </c>
      <c r="L21" s="243">
        <v>29.82</v>
      </c>
      <c r="M21" s="294"/>
      <c r="N21" s="243">
        <v>9.1999999999999993</v>
      </c>
      <c r="O21" s="242">
        <v>6.9</v>
      </c>
      <c r="P21" s="243">
        <v>7.95</v>
      </c>
      <c r="Q21" s="242">
        <v>7.4</v>
      </c>
      <c r="R21" s="242">
        <v>7.4</v>
      </c>
      <c r="S21" s="243">
        <v>23.2</v>
      </c>
      <c r="T21" s="243">
        <v>23.2</v>
      </c>
      <c r="U21" s="305">
        <v>7.8</v>
      </c>
    </row>
    <row r="22" spans="1:21" s="125" customFormat="1" ht="16.5" customHeight="1" x14ac:dyDescent="0.25">
      <c r="A22" s="304" t="s">
        <v>216</v>
      </c>
      <c r="B22" s="232">
        <v>41466</v>
      </c>
      <c r="C22" s="31" t="s">
        <v>214</v>
      </c>
      <c r="D22" s="242">
        <v>2.7949999999999999</v>
      </c>
      <c r="E22" s="242">
        <v>6.81</v>
      </c>
      <c r="F22" s="150">
        <f t="shared" si="2"/>
        <v>30.48</v>
      </c>
      <c r="G22" s="331">
        <f t="shared" si="3"/>
        <v>29.64</v>
      </c>
      <c r="H22" s="243">
        <v>21.56</v>
      </c>
      <c r="I22" s="242">
        <v>20.72</v>
      </c>
      <c r="J22" s="243">
        <v>6.8</v>
      </c>
      <c r="K22" s="242">
        <v>2.12</v>
      </c>
      <c r="L22" s="243">
        <v>19.95</v>
      </c>
      <c r="M22" s="294"/>
      <c r="N22" s="243">
        <v>4.0999999999999996</v>
      </c>
      <c r="O22" s="242">
        <v>1.98</v>
      </c>
      <c r="P22" s="243">
        <v>2.3250000000000002</v>
      </c>
      <c r="Q22" s="242">
        <v>7.24</v>
      </c>
      <c r="R22" s="242">
        <v>7.24</v>
      </c>
      <c r="S22" s="243">
        <v>24.4</v>
      </c>
      <c r="T22" s="243">
        <v>24.4</v>
      </c>
      <c r="U22" s="305">
        <v>5.8</v>
      </c>
    </row>
    <row r="23" spans="1:21" s="125" customFormat="1" ht="16.5" customHeight="1" x14ac:dyDescent="0.25">
      <c r="A23" s="304" t="s">
        <v>216</v>
      </c>
      <c r="B23" s="232">
        <v>41494</v>
      </c>
      <c r="C23" s="31" t="s">
        <v>214</v>
      </c>
      <c r="D23" s="242">
        <v>2.9550000000000001</v>
      </c>
      <c r="E23" s="242">
        <v>7.35</v>
      </c>
      <c r="F23" s="150">
        <f t="shared" si="2"/>
        <v>37.534999999999997</v>
      </c>
      <c r="G23" s="331">
        <f t="shared" si="3"/>
        <v>36.875</v>
      </c>
      <c r="H23" s="243">
        <v>22.5</v>
      </c>
      <c r="I23" s="242">
        <v>21.84</v>
      </c>
      <c r="J23" s="243">
        <v>14.4</v>
      </c>
      <c r="K23" s="242">
        <v>0.63500000000000001</v>
      </c>
      <c r="L23" s="243">
        <v>33.39</v>
      </c>
      <c r="M23" s="294"/>
      <c r="N23" s="243">
        <v>17.2</v>
      </c>
      <c r="O23" s="242">
        <v>6.83</v>
      </c>
      <c r="P23" s="243">
        <v>4.8</v>
      </c>
      <c r="Q23" s="242">
        <v>7.21</v>
      </c>
      <c r="R23" s="242">
        <v>7.23</v>
      </c>
      <c r="S23" s="243">
        <v>24.4</v>
      </c>
      <c r="T23" s="243">
        <v>24.4</v>
      </c>
      <c r="U23" s="305">
        <v>8.1999999999999993</v>
      </c>
    </row>
    <row r="24" spans="1:21" s="125" customFormat="1" ht="16.5" customHeight="1" x14ac:dyDescent="0.25">
      <c r="A24" s="304" t="s">
        <v>216</v>
      </c>
      <c r="B24" s="232">
        <v>41522</v>
      </c>
      <c r="C24" s="31" t="s">
        <v>214</v>
      </c>
      <c r="D24" s="242">
        <v>2.66</v>
      </c>
      <c r="E24" s="242">
        <v>6</v>
      </c>
      <c r="F24" s="150">
        <f t="shared" si="2"/>
        <v>54.82</v>
      </c>
      <c r="G24" s="331">
        <f t="shared" si="3"/>
        <v>47.54</v>
      </c>
      <c r="H24" s="243">
        <v>35.28</v>
      </c>
      <c r="I24" s="242">
        <v>28</v>
      </c>
      <c r="J24" s="243">
        <v>16.399999999999999</v>
      </c>
      <c r="K24" s="242">
        <v>3.14</v>
      </c>
      <c r="L24" s="243">
        <v>33.11</v>
      </c>
      <c r="M24" s="294"/>
      <c r="N24" s="243">
        <v>17.2</v>
      </c>
      <c r="O24" s="242">
        <v>6.83</v>
      </c>
      <c r="P24" s="243">
        <v>4.8</v>
      </c>
      <c r="Q24" s="242">
        <v>7.16</v>
      </c>
      <c r="R24" s="242">
        <v>7.17</v>
      </c>
      <c r="S24" s="243">
        <v>23.1</v>
      </c>
      <c r="T24" s="243">
        <v>23.1</v>
      </c>
      <c r="U24" s="305">
        <v>4.4000000000000004</v>
      </c>
    </row>
    <row r="25" spans="1:21" s="125" customFormat="1" ht="16.5" customHeight="1" x14ac:dyDescent="0.25">
      <c r="A25" s="304" t="s">
        <v>217</v>
      </c>
      <c r="B25" s="232">
        <v>41550</v>
      </c>
      <c r="C25" s="31" t="s">
        <v>214</v>
      </c>
      <c r="D25" s="242">
        <v>2.7679999999999998</v>
      </c>
      <c r="E25" s="242">
        <v>6.44</v>
      </c>
      <c r="F25" s="150">
        <f t="shared" si="2"/>
        <v>72.540000000000006</v>
      </c>
      <c r="G25" s="331">
        <f t="shared" si="3"/>
        <v>67.22</v>
      </c>
      <c r="H25" s="243">
        <v>28.84</v>
      </c>
      <c r="I25" s="242">
        <v>23.52</v>
      </c>
      <c r="J25" s="243">
        <v>28</v>
      </c>
      <c r="K25" s="242">
        <v>15.7</v>
      </c>
      <c r="L25" s="243">
        <v>21.77</v>
      </c>
      <c r="M25" s="294"/>
      <c r="N25" s="243">
        <v>15.3</v>
      </c>
      <c r="O25" s="242">
        <v>9.3000000000000007</v>
      </c>
      <c r="P25" s="243">
        <v>8.6999999999999993</v>
      </c>
      <c r="Q25" s="242">
        <v>7.03</v>
      </c>
      <c r="R25" s="242">
        <v>7.06</v>
      </c>
      <c r="S25" s="243">
        <v>23.7</v>
      </c>
      <c r="T25" s="243">
        <v>23.7</v>
      </c>
      <c r="U25" s="305">
        <v>4.38</v>
      </c>
    </row>
    <row r="26" spans="1:21" s="125" customFormat="1" ht="16.5" customHeight="1" x14ac:dyDescent="0.25">
      <c r="A26" s="304" t="s">
        <v>217</v>
      </c>
      <c r="B26" s="232">
        <v>41585</v>
      </c>
      <c r="C26" s="31" t="s">
        <v>214</v>
      </c>
      <c r="D26" s="242">
        <v>2.79</v>
      </c>
      <c r="E26" s="242">
        <v>9.08</v>
      </c>
      <c r="F26" s="150">
        <f t="shared" si="2"/>
        <v>66.510000000000005</v>
      </c>
      <c r="G26" s="331">
        <f t="shared" si="3"/>
        <v>54.19</v>
      </c>
      <c r="H26" s="243">
        <v>55.44</v>
      </c>
      <c r="I26" s="242">
        <v>43.12</v>
      </c>
      <c r="J26" s="243">
        <v>6.31</v>
      </c>
      <c r="K26" s="242">
        <v>4.76</v>
      </c>
      <c r="L26" s="243">
        <v>30.94</v>
      </c>
      <c r="M26" s="294"/>
      <c r="N26" s="243">
        <v>14</v>
      </c>
      <c r="O26" s="242">
        <v>11.48</v>
      </c>
      <c r="P26" s="243">
        <v>3.85</v>
      </c>
      <c r="Q26" s="242">
        <v>7.36</v>
      </c>
      <c r="R26" s="242">
        <v>7.39</v>
      </c>
      <c r="S26" s="243">
        <v>21.7</v>
      </c>
      <c r="T26" s="243">
        <v>21.7</v>
      </c>
      <c r="U26" s="305">
        <v>2.7</v>
      </c>
    </row>
    <row r="27" spans="1:21" s="125" customFormat="1" ht="16.5" customHeight="1" x14ac:dyDescent="0.25">
      <c r="A27" s="304" t="s">
        <v>217</v>
      </c>
      <c r="B27" s="232">
        <v>41599</v>
      </c>
      <c r="C27" s="31" t="s">
        <v>218</v>
      </c>
      <c r="D27" s="242">
        <v>3.76</v>
      </c>
      <c r="E27" s="242">
        <v>10.91</v>
      </c>
      <c r="F27" s="150">
        <f t="shared" si="2"/>
        <v>42.800000000000004</v>
      </c>
      <c r="G27" s="331">
        <f t="shared" si="3"/>
        <v>32.119999999999997</v>
      </c>
      <c r="H27" s="243">
        <v>31.4</v>
      </c>
      <c r="I27" s="242">
        <v>20.72</v>
      </c>
      <c r="J27" s="243">
        <v>8.8000000000000007</v>
      </c>
      <c r="K27" s="242">
        <v>2.6</v>
      </c>
      <c r="L27" s="243">
        <v>26.5</v>
      </c>
      <c r="M27" s="294"/>
      <c r="N27" s="243">
        <v>4.1399999999999997</v>
      </c>
      <c r="O27" s="242">
        <v>2.57</v>
      </c>
      <c r="P27" s="243">
        <v>2.2000000000000002</v>
      </c>
      <c r="Q27" s="242">
        <v>7</v>
      </c>
      <c r="R27" s="242">
        <v>7</v>
      </c>
      <c r="S27" s="243">
        <v>20.7</v>
      </c>
      <c r="T27" s="243">
        <v>20.7</v>
      </c>
      <c r="U27" s="305">
        <v>13.6</v>
      </c>
    </row>
    <row r="28" spans="1:21" s="125" customFormat="1" ht="16.5" customHeight="1" x14ac:dyDescent="0.25">
      <c r="A28" s="304" t="s">
        <v>217</v>
      </c>
      <c r="B28" s="232">
        <v>41620</v>
      </c>
      <c r="C28" s="31" t="s">
        <v>214</v>
      </c>
      <c r="D28" s="242">
        <v>2.9169999999999998</v>
      </c>
      <c r="E28" s="242">
        <v>5.38</v>
      </c>
      <c r="F28" s="150">
        <f t="shared" si="2"/>
        <v>53.893000000000001</v>
      </c>
      <c r="G28" s="331">
        <f t="shared" si="3"/>
        <v>48.152999999999999</v>
      </c>
      <c r="H28" s="243">
        <v>26.46</v>
      </c>
      <c r="I28" s="242">
        <v>20.72</v>
      </c>
      <c r="J28" s="243">
        <v>27.1</v>
      </c>
      <c r="K28" s="242">
        <v>0.33300000000000002</v>
      </c>
      <c r="L28" s="243">
        <v>15.68</v>
      </c>
      <c r="M28" s="294"/>
      <c r="N28" s="243">
        <v>11.75</v>
      </c>
      <c r="O28" s="242">
        <v>2.61</v>
      </c>
      <c r="P28" s="243">
        <v>2.4</v>
      </c>
      <c r="Q28" s="242">
        <v>6.99</v>
      </c>
      <c r="R28" s="242">
        <v>6.98</v>
      </c>
      <c r="S28" s="243">
        <v>18.7</v>
      </c>
      <c r="T28" s="243">
        <v>18.7</v>
      </c>
      <c r="U28" s="305">
        <v>8.1999999999999993</v>
      </c>
    </row>
    <row r="29" spans="1:21" s="125" customFormat="1" ht="16.5" customHeight="1" x14ac:dyDescent="0.25">
      <c r="A29" s="304" t="s">
        <v>219</v>
      </c>
      <c r="B29" s="232">
        <v>41648</v>
      </c>
      <c r="C29" s="31" t="s">
        <v>214</v>
      </c>
      <c r="D29" s="242">
        <v>2.8580000000000001</v>
      </c>
      <c r="E29" s="242">
        <v>5.63</v>
      </c>
      <c r="F29" s="150">
        <f t="shared" si="2"/>
        <v>62.870000000000005</v>
      </c>
      <c r="G29" s="331">
        <f t="shared" si="3"/>
        <v>60.07</v>
      </c>
      <c r="H29" s="243">
        <v>28.6</v>
      </c>
      <c r="I29" s="242">
        <v>25.8</v>
      </c>
      <c r="J29" s="243">
        <v>33.200000000000003</v>
      </c>
      <c r="K29" s="242">
        <v>1.07</v>
      </c>
      <c r="L29" s="243">
        <v>21.2</v>
      </c>
      <c r="M29" s="294"/>
      <c r="N29" s="243">
        <v>17.7</v>
      </c>
      <c r="O29" s="242">
        <v>1.7</v>
      </c>
      <c r="P29" s="243">
        <v>1.75</v>
      </c>
      <c r="Q29" s="242">
        <v>7.08</v>
      </c>
      <c r="R29" s="242">
        <v>7.08</v>
      </c>
      <c r="S29" s="243">
        <v>19.399999999999999</v>
      </c>
      <c r="T29" s="243">
        <v>19.399999999999999</v>
      </c>
      <c r="U29" s="305">
        <v>5.9</v>
      </c>
    </row>
    <row r="30" spans="1:21" s="125" customFormat="1" ht="16.5" customHeight="1" x14ac:dyDescent="0.25">
      <c r="A30" s="304" t="s">
        <v>219</v>
      </c>
      <c r="B30" s="232">
        <v>41672</v>
      </c>
      <c r="C30" s="31" t="s">
        <v>218</v>
      </c>
      <c r="D30" s="242">
        <v>4.3</v>
      </c>
      <c r="E30" s="242">
        <v>8.9600000000000009</v>
      </c>
      <c r="F30" s="150">
        <f t="shared" si="2"/>
        <v>44.699999999999996</v>
      </c>
      <c r="G30" s="331">
        <f t="shared" si="3"/>
        <v>41.9</v>
      </c>
      <c r="H30" s="243">
        <v>30.8</v>
      </c>
      <c r="I30" s="242">
        <v>28</v>
      </c>
      <c r="J30" s="243">
        <v>13</v>
      </c>
      <c r="K30" s="242">
        <v>0.9</v>
      </c>
      <c r="L30" s="243">
        <v>24.9</v>
      </c>
      <c r="M30" s="294"/>
      <c r="N30" s="243">
        <v>20.8</v>
      </c>
      <c r="O30" s="242">
        <v>5.01</v>
      </c>
      <c r="P30" s="243">
        <v>6.85</v>
      </c>
      <c r="Q30" s="242">
        <v>7.32</v>
      </c>
      <c r="R30" s="242">
        <v>7.34</v>
      </c>
      <c r="S30" s="243">
        <v>19.2</v>
      </c>
      <c r="T30" s="243">
        <v>19.2</v>
      </c>
      <c r="U30" s="305">
        <v>11.8</v>
      </c>
    </row>
    <row r="31" spans="1:21" s="125" customFormat="1" ht="16.5" customHeight="1" x14ac:dyDescent="0.25">
      <c r="A31" s="304" t="s">
        <v>219</v>
      </c>
      <c r="B31" s="232">
        <v>41701</v>
      </c>
      <c r="C31" s="31" t="s">
        <v>214</v>
      </c>
      <c r="D31" s="242">
        <v>3.2530000000000001</v>
      </c>
      <c r="E31" s="242">
        <v>6.31</v>
      </c>
      <c r="F31" s="150">
        <f t="shared" si="2"/>
        <v>40.399999999999991</v>
      </c>
      <c r="G31" s="129">
        <f t="shared" si="3"/>
        <v>28.080000000000002</v>
      </c>
      <c r="H31" s="243">
        <v>30.24</v>
      </c>
      <c r="I31" s="242">
        <v>17.920000000000002</v>
      </c>
      <c r="J31" s="243">
        <v>9.75</v>
      </c>
      <c r="K31" s="242">
        <v>0.41</v>
      </c>
      <c r="L31" s="243">
        <v>26.74</v>
      </c>
      <c r="M31" s="294"/>
      <c r="N31" s="243">
        <v>14.25</v>
      </c>
      <c r="O31" s="242">
        <v>4.95</v>
      </c>
      <c r="P31" s="243">
        <v>3.03</v>
      </c>
      <c r="Q31" s="242">
        <v>7.22</v>
      </c>
      <c r="R31" s="242">
        <v>7.23</v>
      </c>
      <c r="S31" s="243">
        <v>19.100000000000001</v>
      </c>
      <c r="T31" s="243">
        <v>19.100000000000001</v>
      </c>
      <c r="U31" s="305">
        <v>8.01</v>
      </c>
    </row>
    <row r="32" spans="1:21" s="125" customFormat="1" ht="16.5" customHeight="1" x14ac:dyDescent="0.25">
      <c r="A32" s="304"/>
      <c r="B32" s="232"/>
      <c r="C32" s="31"/>
      <c r="D32" s="242"/>
      <c r="E32" s="242"/>
      <c r="F32" s="150">
        <f t="shared" si="2"/>
        <v>0</v>
      </c>
      <c r="G32" s="129">
        <f t="shared" si="3"/>
        <v>0</v>
      </c>
      <c r="H32" s="243"/>
      <c r="I32" s="242"/>
      <c r="J32" s="243"/>
      <c r="K32" s="242"/>
      <c r="L32" s="243"/>
      <c r="M32" s="294"/>
      <c r="N32" s="243"/>
      <c r="O32" s="242"/>
      <c r="P32" s="243"/>
      <c r="Q32" s="242"/>
      <c r="R32" s="242"/>
      <c r="S32" s="243"/>
      <c r="T32" s="243"/>
      <c r="U32" s="305"/>
    </row>
    <row r="33" spans="1:21" s="125" customFormat="1" ht="16.5" customHeight="1" x14ac:dyDescent="0.25">
      <c r="A33" s="304"/>
      <c r="B33" s="232"/>
      <c r="C33" s="31"/>
      <c r="D33" s="242"/>
      <c r="E33" s="242"/>
      <c r="F33" s="150">
        <f t="shared" si="2"/>
        <v>0</v>
      </c>
      <c r="G33" s="129">
        <f t="shared" si="3"/>
        <v>0</v>
      </c>
      <c r="H33" s="243"/>
      <c r="I33" s="242"/>
      <c r="J33" s="243"/>
      <c r="K33" s="242"/>
      <c r="L33" s="243"/>
      <c r="M33" s="294"/>
      <c r="N33" s="243"/>
      <c r="O33" s="242"/>
      <c r="P33" s="243"/>
      <c r="Q33" s="242"/>
      <c r="R33" s="242"/>
      <c r="S33" s="243"/>
      <c r="T33" s="243"/>
      <c r="U33" s="305"/>
    </row>
    <row r="34" spans="1:21" s="125" customFormat="1" ht="16.5" customHeight="1" x14ac:dyDescent="0.25">
      <c r="A34" s="304"/>
      <c r="B34" s="232"/>
      <c r="C34" s="31"/>
      <c r="D34" s="242"/>
      <c r="E34" s="242"/>
      <c r="F34" s="150">
        <f t="shared" si="2"/>
        <v>0</v>
      </c>
      <c r="G34" s="129">
        <f t="shared" si="3"/>
        <v>0</v>
      </c>
      <c r="H34" s="243"/>
      <c r="I34" s="242"/>
      <c r="J34" s="243"/>
      <c r="K34" s="242"/>
      <c r="L34" s="243"/>
      <c r="M34" s="294"/>
      <c r="N34" s="243"/>
      <c r="O34" s="242"/>
      <c r="P34" s="243"/>
      <c r="Q34" s="242"/>
      <c r="R34" s="242"/>
      <c r="S34" s="243"/>
      <c r="T34" s="243"/>
      <c r="U34" s="305"/>
    </row>
    <row r="35" spans="1:21" s="125" customFormat="1" ht="16.5" customHeight="1" x14ac:dyDescent="0.25">
      <c r="A35" s="304"/>
      <c r="B35" s="232"/>
      <c r="C35" s="31"/>
      <c r="D35" s="242"/>
      <c r="E35" s="242"/>
      <c r="F35" s="150">
        <f t="shared" ref="F35:F66" si="4">SUM(H35,J35,K35)</f>
        <v>0</v>
      </c>
      <c r="G35" s="129">
        <f t="shared" ref="G35:G66" si="5">SUM(I35:K35)</f>
        <v>0</v>
      </c>
      <c r="H35" s="243"/>
      <c r="I35" s="242"/>
      <c r="J35" s="243"/>
      <c r="K35" s="242"/>
      <c r="L35" s="243"/>
      <c r="M35" s="294"/>
      <c r="N35" s="243"/>
      <c r="O35" s="242"/>
      <c r="P35" s="243"/>
      <c r="Q35" s="242"/>
      <c r="R35" s="242"/>
      <c r="S35" s="243"/>
      <c r="T35" s="243"/>
      <c r="U35" s="305"/>
    </row>
    <row r="36" spans="1:21" s="125" customFormat="1" ht="16.5" customHeight="1" x14ac:dyDescent="0.25">
      <c r="A36" s="304"/>
      <c r="B36" s="232"/>
      <c r="C36" s="31"/>
      <c r="D36" s="242"/>
      <c r="E36" s="242"/>
      <c r="F36" s="150">
        <f t="shared" si="4"/>
        <v>0</v>
      </c>
      <c r="G36" s="129">
        <f t="shared" si="5"/>
        <v>0</v>
      </c>
      <c r="H36" s="243"/>
      <c r="I36" s="242"/>
      <c r="J36" s="243"/>
      <c r="K36" s="242"/>
      <c r="L36" s="243"/>
      <c r="M36" s="294"/>
      <c r="N36" s="243"/>
      <c r="O36" s="242"/>
      <c r="P36" s="243"/>
      <c r="Q36" s="242"/>
      <c r="R36" s="242"/>
      <c r="S36" s="243"/>
      <c r="T36" s="243"/>
      <c r="U36" s="305"/>
    </row>
    <row r="37" spans="1:21" s="125" customFormat="1" ht="16.5" customHeight="1" x14ac:dyDescent="0.25">
      <c r="A37" s="304"/>
      <c r="B37" s="232"/>
      <c r="C37" s="31"/>
      <c r="D37" s="242"/>
      <c r="E37" s="242"/>
      <c r="F37" s="150">
        <f t="shared" si="4"/>
        <v>0</v>
      </c>
      <c r="G37" s="129">
        <f t="shared" si="5"/>
        <v>0</v>
      </c>
      <c r="H37" s="243"/>
      <c r="I37" s="242"/>
      <c r="J37" s="243"/>
      <c r="K37" s="242"/>
      <c r="L37" s="243"/>
      <c r="M37" s="294"/>
      <c r="N37" s="243"/>
      <c r="O37" s="242"/>
      <c r="P37" s="243"/>
      <c r="Q37" s="242"/>
      <c r="R37" s="242"/>
      <c r="S37" s="243"/>
      <c r="T37" s="243"/>
      <c r="U37" s="305"/>
    </row>
    <row r="38" spans="1:21" s="125" customFormat="1" ht="16.5" customHeight="1" x14ac:dyDescent="0.25">
      <c r="A38" s="304"/>
      <c r="B38" s="232"/>
      <c r="C38" s="31"/>
      <c r="D38" s="242"/>
      <c r="E38" s="242"/>
      <c r="F38" s="150">
        <f t="shared" si="4"/>
        <v>0</v>
      </c>
      <c r="G38" s="129">
        <f t="shared" si="5"/>
        <v>0</v>
      </c>
      <c r="H38" s="243"/>
      <c r="I38" s="242"/>
      <c r="J38" s="243"/>
      <c r="K38" s="242"/>
      <c r="L38" s="243"/>
      <c r="M38" s="294"/>
      <c r="N38" s="243"/>
      <c r="O38" s="242"/>
      <c r="P38" s="243"/>
      <c r="Q38" s="242"/>
      <c r="R38" s="242"/>
      <c r="S38" s="243"/>
      <c r="T38" s="243"/>
      <c r="U38" s="305"/>
    </row>
    <row r="39" spans="1:21" s="125" customFormat="1" ht="16.5" customHeight="1" x14ac:dyDescent="0.25">
      <c r="A39" s="304"/>
      <c r="B39" s="232"/>
      <c r="C39" s="31"/>
      <c r="D39" s="242"/>
      <c r="E39" s="242"/>
      <c r="F39" s="150">
        <f t="shared" si="4"/>
        <v>0</v>
      </c>
      <c r="G39" s="129">
        <f t="shared" si="5"/>
        <v>0</v>
      </c>
      <c r="H39" s="243"/>
      <c r="I39" s="242"/>
      <c r="J39" s="243"/>
      <c r="K39" s="242"/>
      <c r="L39" s="243"/>
      <c r="M39" s="294"/>
      <c r="N39" s="243"/>
      <c r="O39" s="242"/>
      <c r="P39" s="243"/>
      <c r="Q39" s="242"/>
      <c r="R39" s="242"/>
      <c r="S39" s="243"/>
      <c r="T39" s="243"/>
      <c r="U39" s="305"/>
    </row>
    <row r="40" spans="1:21" s="125" customFormat="1" ht="16.5" customHeight="1" x14ac:dyDescent="0.25">
      <c r="A40" s="304"/>
      <c r="B40" s="232"/>
      <c r="C40" s="31"/>
      <c r="D40" s="242"/>
      <c r="E40" s="242"/>
      <c r="F40" s="150">
        <f t="shared" si="4"/>
        <v>0</v>
      </c>
      <c r="G40" s="129">
        <f t="shared" si="5"/>
        <v>0</v>
      </c>
      <c r="H40" s="243"/>
      <c r="I40" s="242"/>
      <c r="J40" s="243"/>
      <c r="K40" s="242"/>
      <c r="L40" s="243"/>
      <c r="M40" s="294"/>
      <c r="N40" s="243"/>
      <c r="O40" s="242"/>
      <c r="P40" s="243"/>
      <c r="Q40" s="242"/>
      <c r="R40" s="242"/>
      <c r="S40" s="243"/>
      <c r="T40" s="243"/>
      <c r="U40" s="305"/>
    </row>
    <row r="41" spans="1:21" s="125" customFormat="1" ht="16.5" customHeight="1" x14ac:dyDescent="0.25">
      <c r="A41" s="304"/>
      <c r="B41" s="232"/>
      <c r="C41" s="31"/>
      <c r="D41" s="242"/>
      <c r="E41" s="242"/>
      <c r="F41" s="150">
        <f t="shared" si="4"/>
        <v>0</v>
      </c>
      <c r="G41" s="129">
        <f t="shared" si="5"/>
        <v>0</v>
      </c>
      <c r="H41" s="243"/>
      <c r="I41" s="242"/>
      <c r="J41" s="243"/>
      <c r="K41" s="242"/>
      <c r="L41" s="243"/>
      <c r="M41" s="294"/>
      <c r="N41" s="243"/>
      <c r="O41" s="242"/>
      <c r="P41" s="243"/>
      <c r="Q41" s="242"/>
      <c r="R41" s="242"/>
      <c r="S41" s="243"/>
      <c r="T41" s="243"/>
      <c r="U41" s="305"/>
    </row>
    <row r="42" spans="1:21" s="125" customFormat="1" ht="16.5" customHeight="1" x14ac:dyDescent="0.25">
      <c r="A42" s="304"/>
      <c r="B42" s="232"/>
      <c r="C42" s="31"/>
      <c r="D42" s="242"/>
      <c r="E42" s="242"/>
      <c r="F42" s="150">
        <f t="shared" si="4"/>
        <v>0</v>
      </c>
      <c r="G42" s="129">
        <f t="shared" si="5"/>
        <v>0</v>
      </c>
      <c r="H42" s="243"/>
      <c r="I42" s="242"/>
      <c r="J42" s="243"/>
      <c r="K42" s="242"/>
      <c r="L42" s="243"/>
      <c r="M42" s="294"/>
      <c r="N42" s="243"/>
      <c r="O42" s="242"/>
      <c r="P42" s="243"/>
      <c r="Q42" s="242"/>
      <c r="R42" s="242"/>
      <c r="S42" s="243"/>
      <c r="T42" s="243"/>
      <c r="U42" s="305"/>
    </row>
    <row r="43" spans="1:21" s="125" customFormat="1" ht="16.5" customHeight="1" x14ac:dyDescent="0.25">
      <c r="A43" s="304"/>
      <c r="B43" s="232"/>
      <c r="C43" s="31"/>
      <c r="D43" s="242"/>
      <c r="E43" s="242"/>
      <c r="F43" s="150">
        <f t="shared" si="4"/>
        <v>0</v>
      </c>
      <c r="G43" s="129">
        <f t="shared" si="5"/>
        <v>0</v>
      </c>
      <c r="H43" s="243"/>
      <c r="I43" s="242"/>
      <c r="J43" s="243"/>
      <c r="K43" s="242"/>
      <c r="L43" s="243"/>
      <c r="M43" s="294"/>
      <c r="N43" s="243"/>
      <c r="O43" s="242"/>
      <c r="P43" s="243"/>
      <c r="Q43" s="242"/>
      <c r="R43" s="242"/>
      <c r="S43" s="243"/>
      <c r="T43" s="243"/>
      <c r="U43" s="305"/>
    </row>
    <row r="44" spans="1:21" s="125" customFormat="1" ht="16.5" customHeight="1" x14ac:dyDescent="0.25">
      <c r="A44" s="304"/>
      <c r="B44" s="232"/>
      <c r="C44" s="31"/>
      <c r="D44" s="242"/>
      <c r="E44" s="242"/>
      <c r="F44" s="150">
        <f t="shared" si="4"/>
        <v>0</v>
      </c>
      <c r="G44" s="129">
        <f t="shared" si="5"/>
        <v>0</v>
      </c>
      <c r="H44" s="243"/>
      <c r="I44" s="242"/>
      <c r="J44" s="243"/>
      <c r="K44" s="242"/>
      <c r="L44" s="243"/>
      <c r="M44" s="294"/>
      <c r="N44" s="243"/>
      <c r="O44" s="242"/>
      <c r="P44" s="243"/>
      <c r="Q44" s="242"/>
      <c r="R44" s="242"/>
      <c r="S44" s="243"/>
      <c r="T44" s="243"/>
      <c r="U44" s="305"/>
    </row>
    <row r="45" spans="1:21" s="125" customFormat="1" ht="16.5" customHeight="1" x14ac:dyDescent="0.25">
      <c r="A45" s="304"/>
      <c r="B45" s="232"/>
      <c r="C45" s="31"/>
      <c r="D45" s="242"/>
      <c r="E45" s="242"/>
      <c r="F45" s="150">
        <f t="shared" si="4"/>
        <v>0</v>
      </c>
      <c r="G45" s="129">
        <f t="shared" si="5"/>
        <v>0</v>
      </c>
      <c r="H45" s="243"/>
      <c r="I45" s="242"/>
      <c r="J45" s="243"/>
      <c r="K45" s="242"/>
      <c r="L45" s="243"/>
      <c r="M45" s="294"/>
      <c r="N45" s="243"/>
      <c r="O45" s="242"/>
      <c r="P45" s="243"/>
      <c r="Q45" s="242"/>
      <c r="R45" s="242"/>
      <c r="S45" s="243"/>
      <c r="T45" s="243"/>
      <c r="U45" s="305"/>
    </row>
    <row r="46" spans="1:21" s="125" customFormat="1" ht="16.5" customHeight="1" x14ac:dyDescent="0.25">
      <c r="A46" s="304"/>
      <c r="B46" s="232"/>
      <c r="C46" s="31"/>
      <c r="D46" s="242"/>
      <c r="E46" s="242"/>
      <c r="F46" s="150">
        <f t="shared" si="4"/>
        <v>0</v>
      </c>
      <c r="G46" s="129">
        <f t="shared" si="5"/>
        <v>0</v>
      </c>
      <c r="H46" s="243"/>
      <c r="I46" s="242"/>
      <c r="J46" s="243"/>
      <c r="K46" s="242"/>
      <c r="L46" s="243"/>
      <c r="M46" s="294"/>
      <c r="N46" s="243"/>
      <c r="O46" s="242"/>
      <c r="P46" s="243"/>
      <c r="Q46" s="242"/>
      <c r="R46" s="242"/>
      <c r="S46" s="243"/>
      <c r="T46" s="243"/>
      <c r="U46" s="305"/>
    </row>
    <row r="47" spans="1:21" s="125" customFormat="1" ht="16.5" customHeight="1" x14ac:dyDescent="0.25">
      <c r="A47" s="304"/>
      <c r="B47" s="232"/>
      <c r="C47" s="31"/>
      <c r="D47" s="242"/>
      <c r="E47" s="242"/>
      <c r="F47" s="150">
        <f t="shared" si="4"/>
        <v>0</v>
      </c>
      <c r="G47" s="129">
        <f t="shared" si="5"/>
        <v>0</v>
      </c>
      <c r="H47" s="243"/>
      <c r="I47" s="242"/>
      <c r="J47" s="243"/>
      <c r="K47" s="242"/>
      <c r="L47" s="243"/>
      <c r="M47" s="294"/>
      <c r="N47" s="243"/>
      <c r="O47" s="242"/>
      <c r="P47" s="243"/>
      <c r="Q47" s="242"/>
      <c r="R47" s="242"/>
      <c r="S47" s="243"/>
      <c r="T47" s="243"/>
      <c r="U47" s="305"/>
    </row>
    <row r="48" spans="1:21" s="125" customFormat="1" ht="16.5" customHeight="1" x14ac:dyDescent="0.25">
      <c r="A48" s="304"/>
      <c r="B48" s="232"/>
      <c r="C48" s="31"/>
      <c r="D48" s="242"/>
      <c r="E48" s="242"/>
      <c r="F48" s="150">
        <f t="shared" si="4"/>
        <v>0</v>
      </c>
      <c r="G48" s="129">
        <f t="shared" si="5"/>
        <v>0</v>
      </c>
      <c r="H48" s="243"/>
      <c r="I48" s="242"/>
      <c r="J48" s="243"/>
      <c r="K48" s="242"/>
      <c r="L48" s="243"/>
      <c r="M48" s="294"/>
      <c r="N48" s="243"/>
      <c r="O48" s="242"/>
      <c r="P48" s="243"/>
      <c r="Q48" s="242"/>
      <c r="R48" s="242"/>
      <c r="S48" s="243"/>
      <c r="T48" s="243"/>
      <c r="U48" s="305"/>
    </row>
    <row r="49" spans="1:21" s="125" customFormat="1" ht="16.5" customHeight="1" x14ac:dyDescent="0.25">
      <c r="A49" s="304"/>
      <c r="B49" s="232"/>
      <c r="C49" s="31"/>
      <c r="D49" s="242"/>
      <c r="E49" s="242"/>
      <c r="F49" s="150">
        <f t="shared" si="4"/>
        <v>0</v>
      </c>
      <c r="G49" s="129">
        <f t="shared" si="5"/>
        <v>0</v>
      </c>
      <c r="H49" s="243"/>
      <c r="I49" s="242"/>
      <c r="J49" s="243"/>
      <c r="K49" s="242"/>
      <c r="L49" s="243"/>
      <c r="M49" s="294"/>
      <c r="N49" s="243"/>
      <c r="O49" s="242"/>
      <c r="P49" s="243"/>
      <c r="Q49" s="242"/>
      <c r="R49" s="242"/>
      <c r="S49" s="243"/>
      <c r="T49" s="243"/>
      <c r="U49" s="305"/>
    </row>
    <row r="50" spans="1:21" s="125" customFormat="1" ht="16.5" customHeight="1" x14ac:dyDescent="0.25">
      <c r="A50" s="304"/>
      <c r="B50" s="232"/>
      <c r="C50" s="31"/>
      <c r="D50" s="242"/>
      <c r="E50" s="242"/>
      <c r="F50" s="150">
        <f t="shared" si="4"/>
        <v>0</v>
      </c>
      <c r="G50" s="129">
        <f t="shared" si="5"/>
        <v>0</v>
      </c>
      <c r="H50" s="243"/>
      <c r="I50" s="242"/>
      <c r="J50" s="243"/>
      <c r="K50" s="242"/>
      <c r="L50" s="243"/>
      <c r="M50" s="294"/>
      <c r="N50" s="243"/>
      <c r="O50" s="242"/>
      <c r="P50" s="243"/>
      <c r="Q50" s="242"/>
      <c r="R50" s="242"/>
      <c r="S50" s="243"/>
      <c r="T50" s="243"/>
      <c r="U50" s="305"/>
    </row>
    <row r="51" spans="1:21" s="125" customFormat="1" ht="16.5" customHeight="1" x14ac:dyDescent="0.25">
      <c r="A51" s="304"/>
      <c r="B51" s="232"/>
      <c r="C51" s="31"/>
      <c r="D51" s="242"/>
      <c r="E51" s="242"/>
      <c r="F51" s="150">
        <f t="shared" si="4"/>
        <v>0</v>
      </c>
      <c r="G51" s="129">
        <f t="shared" si="5"/>
        <v>0</v>
      </c>
      <c r="H51" s="243"/>
      <c r="I51" s="242"/>
      <c r="J51" s="243"/>
      <c r="K51" s="242"/>
      <c r="L51" s="243"/>
      <c r="M51" s="294"/>
      <c r="N51" s="243"/>
      <c r="O51" s="242"/>
      <c r="P51" s="243"/>
      <c r="Q51" s="242"/>
      <c r="R51" s="242"/>
      <c r="S51" s="243"/>
      <c r="T51" s="243"/>
      <c r="U51" s="305"/>
    </row>
    <row r="52" spans="1:21" s="125" customFormat="1" ht="16.5" customHeight="1" x14ac:dyDescent="0.25">
      <c r="A52" s="304"/>
      <c r="B52" s="232"/>
      <c r="C52" s="31"/>
      <c r="D52" s="242"/>
      <c r="E52" s="242"/>
      <c r="F52" s="150">
        <f t="shared" si="4"/>
        <v>0</v>
      </c>
      <c r="G52" s="129">
        <f t="shared" si="5"/>
        <v>0</v>
      </c>
      <c r="H52" s="243"/>
      <c r="I52" s="242"/>
      <c r="J52" s="243"/>
      <c r="K52" s="242"/>
      <c r="L52" s="243"/>
      <c r="M52" s="294"/>
      <c r="N52" s="243"/>
      <c r="O52" s="242"/>
      <c r="P52" s="243"/>
      <c r="Q52" s="242"/>
      <c r="R52" s="242"/>
      <c r="S52" s="243"/>
      <c r="T52" s="243"/>
      <c r="U52" s="305"/>
    </row>
    <row r="53" spans="1:21" s="125" customFormat="1" ht="16.5" customHeight="1" x14ac:dyDescent="0.25">
      <c r="A53" s="304"/>
      <c r="B53" s="232"/>
      <c r="C53" s="31"/>
      <c r="D53" s="242"/>
      <c r="E53" s="242"/>
      <c r="F53" s="150">
        <f t="shared" si="4"/>
        <v>0</v>
      </c>
      <c r="G53" s="129">
        <f t="shared" si="5"/>
        <v>0</v>
      </c>
      <c r="H53" s="243"/>
      <c r="I53" s="242"/>
      <c r="J53" s="243"/>
      <c r="K53" s="242"/>
      <c r="L53" s="243"/>
      <c r="M53" s="294"/>
      <c r="N53" s="243"/>
      <c r="O53" s="242"/>
      <c r="P53" s="243"/>
      <c r="Q53" s="242"/>
      <c r="R53" s="242"/>
      <c r="S53" s="243"/>
      <c r="T53" s="243"/>
      <c r="U53" s="305"/>
    </row>
    <row r="54" spans="1:21" s="125" customFormat="1" ht="16.5" customHeight="1" x14ac:dyDescent="0.25">
      <c r="A54" s="304"/>
      <c r="B54" s="232"/>
      <c r="C54" s="31"/>
      <c r="D54" s="242"/>
      <c r="E54" s="242"/>
      <c r="F54" s="150">
        <f t="shared" si="4"/>
        <v>0</v>
      </c>
      <c r="G54" s="129">
        <f t="shared" si="5"/>
        <v>0</v>
      </c>
      <c r="H54" s="243"/>
      <c r="I54" s="242"/>
      <c r="J54" s="243"/>
      <c r="K54" s="242"/>
      <c r="L54" s="243"/>
      <c r="M54" s="294"/>
      <c r="N54" s="243"/>
      <c r="O54" s="242"/>
      <c r="P54" s="243"/>
      <c r="Q54" s="242"/>
      <c r="R54" s="242"/>
      <c r="S54" s="243"/>
      <c r="T54" s="243"/>
      <c r="U54" s="305"/>
    </row>
    <row r="55" spans="1:21" s="125" customFormat="1" ht="16.5" customHeight="1" x14ac:dyDescent="0.25">
      <c r="A55" s="304"/>
      <c r="B55" s="232"/>
      <c r="C55" s="31"/>
      <c r="D55" s="242"/>
      <c r="E55" s="242"/>
      <c r="F55" s="150">
        <f t="shared" si="4"/>
        <v>0</v>
      </c>
      <c r="G55" s="129">
        <f t="shared" si="5"/>
        <v>0</v>
      </c>
      <c r="H55" s="243"/>
      <c r="I55" s="242"/>
      <c r="J55" s="243"/>
      <c r="K55" s="242"/>
      <c r="L55" s="243"/>
      <c r="M55" s="294"/>
      <c r="N55" s="243"/>
      <c r="O55" s="242"/>
      <c r="P55" s="243"/>
      <c r="Q55" s="242"/>
      <c r="R55" s="242"/>
      <c r="S55" s="243"/>
      <c r="T55" s="243"/>
      <c r="U55" s="305"/>
    </row>
    <row r="56" spans="1:21" s="125" customFormat="1" ht="16.5" customHeight="1" x14ac:dyDescent="0.25">
      <c r="A56" s="304"/>
      <c r="B56" s="232"/>
      <c r="C56" s="31"/>
      <c r="D56" s="242"/>
      <c r="E56" s="242"/>
      <c r="F56" s="150">
        <f t="shared" si="4"/>
        <v>0</v>
      </c>
      <c r="G56" s="129">
        <f t="shared" si="5"/>
        <v>0</v>
      </c>
      <c r="H56" s="243"/>
      <c r="I56" s="242"/>
      <c r="J56" s="243"/>
      <c r="K56" s="242"/>
      <c r="L56" s="243"/>
      <c r="M56" s="294"/>
      <c r="N56" s="243"/>
      <c r="O56" s="242"/>
      <c r="P56" s="243"/>
      <c r="Q56" s="242"/>
      <c r="R56" s="242"/>
      <c r="S56" s="243"/>
      <c r="T56" s="243"/>
      <c r="U56" s="305"/>
    </row>
    <row r="57" spans="1:21" s="125" customFormat="1" ht="16.5" customHeight="1" x14ac:dyDescent="0.25">
      <c r="A57" s="304"/>
      <c r="B57" s="232"/>
      <c r="C57" s="31"/>
      <c r="D57" s="242"/>
      <c r="E57" s="242"/>
      <c r="F57" s="150">
        <f t="shared" si="4"/>
        <v>0</v>
      </c>
      <c r="G57" s="129">
        <f t="shared" si="5"/>
        <v>0</v>
      </c>
      <c r="H57" s="243"/>
      <c r="I57" s="242"/>
      <c r="J57" s="243"/>
      <c r="K57" s="242"/>
      <c r="L57" s="243"/>
      <c r="M57" s="294"/>
      <c r="N57" s="243"/>
      <c r="O57" s="242"/>
      <c r="P57" s="243"/>
      <c r="Q57" s="242"/>
      <c r="R57" s="242"/>
      <c r="S57" s="243"/>
      <c r="T57" s="243"/>
      <c r="U57" s="305"/>
    </row>
    <row r="58" spans="1:21" s="125" customFormat="1" ht="16.5" customHeight="1" x14ac:dyDescent="0.25">
      <c r="A58" s="304"/>
      <c r="B58" s="232"/>
      <c r="C58" s="31"/>
      <c r="D58" s="242"/>
      <c r="E58" s="242"/>
      <c r="F58" s="150">
        <f t="shared" si="4"/>
        <v>0</v>
      </c>
      <c r="G58" s="129">
        <f t="shared" si="5"/>
        <v>0</v>
      </c>
      <c r="H58" s="243"/>
      <c r="I58" s="242"/>
      <c r="J58" s="243"/>
      <c r="K58" s="242"/>
      <c r="L58" s="243"/>
      <c r="M58" s="294"/>
      <c r="N58" s="243"/>
      <c r="O58" s="242"/>
      <c r="P58" s="243"/>
      <c r="Q58" s="242"/>
      <c r="R58" s="242"/>
      <c r="S58" s="243"/>
      <c r="T58" s="243"/>
      <c r="U58" s="305"/>
    </row>
    <row r="59" spans="1:21" s="125" customFormat="1" ht="16.5" customHeight="1" x14ac:dyDescent="0.25">
      <c r="A59" s="304"/>
      <c r="B59" s="232"/>
      <c r="C59" s="31"/>
      <c r="D59" s="242"/>
      <c r="E59" s="242"/>
      <c r="F59" s="150">
        <f t="shared" si="4"/>
        <v>0</v>
      </c>
      <c r="G59" s="129">
        <f t="shared" si="5"/>
        <v>0</v>
      </c>
      <c r="H59" s="243"/>
      <c r="I59" s="242"/>
      <c r="J59" s="243"/>
      <c r="K59" s="242"/>
      <c r="L59" s="243"/>
      <c r="M59" s="294"/>
      <c r="N59" s="243"/>
      <c r="O59" s="242"/>
      <c r="P59" s="243"/>
      <c r="Q59" s="242"/>
      <c r="R59" s="242"/>
      <c r="S59" s="243"/>
      <c r="T59" s="243"/>
      <c r="U59" s="305"/>
    </row>
    <row r="60" spans="1:21" s="125" customFormat="1" ht="16.5" customHeight="1" x14ac:dyDescent="0.25">
      <c r="A60" s="304"/>
      <c r="B60" s="232"/>
      <c r="C60" s="31"/>
      <c r="D60" s="242"/>
      <c r="E60" s="242"/>
      <c r="F60" s="150">
        <f t="shared" si="4"/>
        <v>0</v>
      </c>
      <c r="G60" s="129">
        <f t="shared" si="5"/>
        <v>0</v>
      </c>
      <c r="H60" s="243"/>
      <c r="I60" s="242"/>
      <c r="J60" s="243"/>
      <c r="K60" s="242"/>
      <c r="L60" s="243"/>
      <c r="M60" s="294"/>
      <c r="N60" s="243"/>
      <c r="O60" s="242"/>
      <c r="P60" s="243"/>
      <c r="Q60" s="242"/>
      <c r="R60" s="242"/>
      <c r="S60" s="243"/>
      <c r="T60" s="243"/>
      <c r="U60" s="305"/>
    </row>
    <row r="61" spans="1:21" s="125" customFormat="1" ht="16.5" customHeight="1" x14ac:dyDescent="0.25">
      <c r="A61" s="304"/>
      <c r="B61" s="232"/>
      <c r="C61" s="31"/>
      <c r="D61" s="242"/>
      <c r="E61" s="242"/>
      <c r="F61" s="150">
        <f t="shared" si="4"/>
        <v>0</v>
      </c>
      <c r="G61" s="129">
        <f t="shared" si="5"/>
        <v>0</v>
      </c>
      <c r="H61" s="243"/>
      <c r="I61" s="242"/>
      <c r="J61" s="243"/>
      <c r="K61" s="242"/>
      <c r="L61" s="243"/>
      <c r="M61" s="294"/>
      <c r="N61" s="243"/>
      <c r="O61" s="242"/>
      <c r="P61" s="243"/>
      <c r="Q61" s="242"/>
      <c r="R61" s="242"/>
      <c r="S61" s="243"/>
      <c r="T61" s="243"/>
      <c r="U61" s="305"/>
    </row>
    <row r="62" spans="1:21" s="125" customFormat="1" ht="16.5" customHeight="1" x14ac:dyDescent="0.25">
      <c r="A62" s="304"/>
      <c r="B62" s="232"/>
      <c r="C62" s="31"/>
      <c r="D62" s="242"/>
      <c r="E62" s="242"/>
      <c r="F62" s="150">
        <f t="shared" si="4"/>
        <v>0</v>
      </c>
      <c r="G62" s="129">
        <f t="shared" si="5"/>
        <v>0</v>
      </c>
      <c r="H62" s="243"/>
      <c r="I62" s="242"/>
      <c r="J62" s="243"/>
      <c r="K62" s="242"/>
      <c r="L62" s="243"/>
      <c r="M62" s="294"/>
      <c r="N62" s="243"/>
      <c r="O62" s="242"/>
      <c r="P62" s="243"/>
      <c r="Q62" s="242"/>
      <c r="R62" s="242"/>
      <c r="S62" s="243"/>
      <c r="T62" s="243"/>
      <c r="U62" s="305"/>
    </row>
    <row r="63" spans="1:21" s="125" customFormat="1" ht="16.5" customHeight="1" x14ac:dyDescent="0.25">
      <c r="A63" s="304"/>
      <c r="B63" s="232"/>
      <c r="C63" s="31"/>
      <c r="D63" s="242"/>
      <c r="E63" s="242"/>
      <c r="F63" s="150">
        <f t="shared" si="4"/>
        <v>0</v>
      </c>
      <c r="G63" s="129">
        <f t="shared" si="5"/>
        <v>0</v>
      </c>
      <c r="H63" s="243"/>
      <c r="I63" s="242"/>
      <c r="J63" s="243"/>
      <c r="K63" s="242"/>
      <c r="L63" s="243"/>
      <c r="M63" s="294"/>
      <c r="N63" s="243"/>
      <c r="O63" s="242"/>
      <c r="P63" s="243"/>
      <c r="Q63" s="242"/>
      <c r="R63" s="242"/>
      <c r="S63" s="243"/>
      <c r="T63" s="243"/>
      <c r="U63" s="305"/>
    </row>
    <row r="64" spans="1:21" s="125" customFormat="1" ht="16.5" customHeight="1" x14ac:dyDescent="0.25">
      <c r="A64" s="304"/>
      <c r="B64" s="232"/>
      <c r="C64" s="31"/>
      <c r="D64" s="242"/>
      <c r="E64" s="242"/>
      <c r="F64" s="150">
        <f t="shared" si="4"/>
        <v>0</v>
      </c>
      <c r="G64" s="129">
        <f t="shared" si="5"/>
        <v>0</v>
      </c>
      <c r="H64" s="243"/>
      <c r="I64" s="242"/>
      <c r="J64" s="243"/>
      <c r="K64" s="242"/>
      <c r="L64" s="243"/>
      <c r="M64" s="294"/>
      <c r="N64" s="243"/>
      <c r="O64" s="242"/>
      <c r="P64" s="243"/>
      <c r="Q64" s="242"/>
      <c r="R64" s="242"/>
      <c r="S64" s="243"/>
      <c r="T64" s="243"/>
      <c r="U64" s="305"/>
    </row>
    <row r="65" spans="1:21" s="125" customFormat="1" ht="16.5" customHeight="1" x14ac:dyDescent="0.25">
      <c r="A65" s="304"/>
      <c r="B65" s="232"/>
      <c r="C65" s="31"/>
      <c r="D65" s="242"/>
      <c r="E65" s="242"/>
      <c r="F65" s="150">
        <f t="shared" si="4"/>
        <v>0</v>
      </c>
      <c r="G65" s="129">
        <f t="shared" si="5"/>
        <v>0</v>
      </c>
      <c r="H65" s="243"/>
      <c r="I65" s="242"/>
      <c r="J65" s="243"/>
      <c r="K65" s="242"/>
      <c r="L65" s="243"/>
      <c r="M65" s="294"/>
      <c r="N65" s="243"/>
      <c r="O65" s="242"/>
      <c r="P65" s="243"/>
      <c r="Q65" s="242"/>
      <c r="R65" s="242"/>
      <c r="S65" s="243"/>
      <c r="T65" s="243"/>
      <c r="U65" s="305"/>
    </row>
    <row r="66" spans="1:21" s="117" customFormat="1" ht="16.5" customHeight="1" thickBot="1" x14ac:dyDescent="0.3">
      <c r="A66" s="306"/>
      <c r="B66" s="307"/>
      <c r="C66" s="308"/>
      <c r="D66" s="309"/>
      <c r="E66" s="309"/>
      <c r="F66" s="155">
        <f t="shared" si="4"/>
        <v>0</v>
      </c>
      <c r="G66" s="310">
        <f t="shared" si="5"/>
        <v>0</v>
      </c>
      <c r="H66" s="311"/>
      <c r="I66" s="309"/>
      <c r="J66" s="311"/>
      <c r="K66" s="309"/>
      <c r="L66" s="311"/>
      <c r="M66" s="312"/>
      <c r="N66" s="311"/>
      <c r="O66" s="309"/>
      <c r="P66" s="311"/>
      <c r="Q66" s="309"/>
      <c r="R66" s="309"/>
      <c r="S66" s="311"/>
      <c r="T66" s="311"/>
      <c r="U66" s="313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4"/>
      <c r="K67" s="284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3" t="s">
        <v>162</v>
      </c>
      <c r="B68" s="257"/>
      <c r="C68" s="258"/>
      <c r="D68" s="258"/>
      <c r="E68" s="259"/>
      <c r="F68" s="259"/>
      <c r="G68" s="258"/>
      <c r="H68" s="258"/>
      <c r="I68" s="258"/>
      <c r="J68" s="285"/>
      <c r="K68" s="285"/>
      <c r="L68" s="258"/>
      <c r="M68" s="109"/>
      <c r="N68" s="109"/>
      <c r="O68" s="109"/>
      <c r="P68" s="109"/>
      <c r="Q68" s="109"/>
      <c r="R68" s="175"/>
      <c r="S68" s="81"/>
      <c r="T68" s="81"/>
      <c r="U68" s="116"/>
    </row>
    <row r="69" spans="1:21" s="125" customFormat="1" ht="15.75" customHeight="1" x14ac:dyDescent="0.25">
      <c r="A69" s="268" t="s">
        <v>123</v>
      </c>
      <c r="B69" s="260"/>
      <c r="C69" s="261"/>
      <c r="D69" s="261"/>
      <c r="E69" s="262"/>
      <c r="F69" s="262"/>
      <c r="G69" s="261"/>
      <c r="H69" s="261"/>
      <c r="I69" s="261"/>
      <c r="J69" s="286"/>
      <c r="K69" s="286"/>
      <c r="L69" s="261"/>
      <c r="M69" s="111"/>
      <c r="N69" s="111"/>
      <c r="O69" s="111"/>
      <c r="P69" s="111"/>
      <c r="Q69" s="111"/>
      <c r="R69" s="176"/>
      <c r="S69" s="81"/>
      <c r="T69" s="81"/>
      <c r="U69" s="116"/>
    </row>
    <row r="70" spans="1:21" s="125" customFormat="1" ht="15.75" customHeight="1" x14ac:dyDescent="0.25">
      <c r="A70" s="268" t="s">
        <v>108</v>
      </c>
      <c r="B70" s="260"/>
      <c r="C70" s="261"/>
      <c r="D70" s="261"/>
      <c r="E70" s="262"/>
      <c r="F70" s="262"/>
      <c r="G70" s="261"/>
      <c r="H70" s="261"/>
      <c r="I70" s="261"/>
      <c r="J70" s="286"/>
      <c r="K70" s="286"/>
      <c r="L70" s="261"/>
      <c r="M70" s="111"/>
      <c r="N70" s="111"/>
      <c r="O70" s="111"/>
      <c r="P70" s="111"/>
      <c r="Q70" s="111"/>
      <c r="R70" s="176"/>
      <c r="S70" s="81"/>
      <c r="T70" s="81"/>
      <c r="U70" s="116"/>
    </row>
    <row r="71" spans="1:21" s="125" customFormat="1" ht="15.75" customHeight="1" x14ac:dyDescent="0.25">
      <c r="A71" s="268"/>
      <c r="B71" s="260"/>
      <c r="C71" s="261"/>
      <c r="D71" s="261"/>
      <c r="E71" s="262"/>
      <c r="F71" s="262"/>
      <c r="G71" s="261"/>
      <c r="H71" s="261"/>
      <c r="I71" s="261"/>
      <c r="J71" s="286"/>
      <c r="K71" s="286"/>
      <c r="L71" s="261"/>
      <c r="M71" s="111"/>
      <c r="N71" s="111"/>
      <c r="O71" s="111"/>
      <c r="P71" s="111"/>
      <c r="Q71" s="111"/>
      <c r="R71" s="176"/>
      <c r="S71" s="81"/>
      <c r="T71" s="81"/>
      <c r="U71" s="116"/>
    </row>
    <row r="72" spans="1:21" s="125" customFormat="1" ht="15.75" customHeight="1" x14ac:dyDescent="0.25">
      <c r="A72" s="272" t="s">
        <v>163</v>
      </c>
      <c r="B72" s="184"/>
      <c r="C72" s="185"/>
      <c r="D72" s="185"/>
      <c r="E72" s="174"/>
      <c r="F72" s="174"/>
      <c r="G72" s="185"/>
      <c r="H72" s="185"/>
      <c r="I72" s="185"/>
      <c r="J72" s="286"/>
      <c r="K72" s="286"/>
      <c r="L72" s="261"/>
      <c r="M72" s="111"/>
      <c r="N72" s="111"/>
      <c r="O72" s="111"/>
      <c r="P72" s="111"/>
      <c r="Q72" s="111"/>
      <c r="R72" s="176"/>
      <c r="S72" s="81"/>
      <c r="T72" s="81"/>
      <c r="U72" s="116"/>
    </row>
    <row r="73" spans="1:21" s="125" customFormat="1" ht="15.75" customHeight="1" x14ac:dyDescent="0.25">
      <c r="A73" s="224" t="s">
        <v>106</v>
      </c>
      <c r="B73" s="184"/>
      <c r="C73" s="185"/>
      <c r="D73" s="185"/>
      <c r="E73" s="174"/>
      <c r="F73" s="174"/>
      <c r="G73" s="185"/>
      <c r="H73" s="185"/>
      <c r="I73" s="185"/>
      <c r="J73" s="286"/>
      <c r="K73" s="286"/>
      <c r="L73" s="261"/>
      <c r="M73" s="111"/>
      <c r="N73" s="111"/>
      <c r="O73" s="111"/>
      <c r="P73" s="111"/>
      <c r="Q73" s="111"/>
      <c r="R73" s="176"/>
      <c r="S73" s="81"/>
      <c r="T73" s="81"/>
      <c r="U73" s="116"/>
    </row>
    <row r="74" spans="1:21" s="125" customFormat="1" ht="15.75" customHeight="1" x14ac:dyDescent="0.25">
      <c r="A74" s="224" t="s">
        <v>107</v>
      </c>
      <c r="B74" s="184"/>
      <c r="C74" s="185"/>
      <c r="D74" s="185"/>
      <c r="E74" s="174"/>
      <c r="F74" s="174"/>
      <c r="G74" s="185"/>
      <c r="H74" s="185"/>
      <c r="I74" s="185"/>
      <c r="J74" s="286"/>
      <c r="K74" s="286"/>
      <c r="L74" s="261"/>
      <c r="M74" s="111"/>
      <c r="N74" s="111"/>
      <c r="O74" s="111"/>
      <c r="P74" s="111"/>
      <c r="Q74" s="111"/>
      <c r="R74" s="176"/>
      <c r="S74" s="81"/>
      <c r="T74" s="81"/>
      <c r="U74" s="116"/>
    </row>
    <row r="75" spans="1:21" s="125" customFormat="1" ht="15.75" customHeight="1" x14ac:dyDescent="0.25">
      <c r="A75" s="249" t="s">
        <v>164</v>
      </c>
      <c r="B75" s="187"/>
      <c r="C75" s="187"/>
      <c r="D75" s="187"/>
      <c r="E75" s="187"/>
      <c r="F75" s="187"/>
      <c r="G75" s="187"/>
      <c r="H75" s="187"/>
      <c r="I75" s="185"/>
      <c r="J75" s="286"/>
      <c r="K75" s="286"/>
      <c r="L75" s="261"/>
      <c r="M75" s="111"/>
      <c r="N75" s="111"/>
      <c r="O75" s="111"/>
      <c r="P75" s="111"/>
      <c r="Q75" s="111"/>
      <c r="R75" s="176"/>
      <c r="S75" s="81"/>
      <c r="T75" s="81"/>
      <c r="U75" s="116"/>
    </row>
    <row r="76" spans="1:21" s="125" customFormat="1" ht="15.75" customHeight="1" x14ac:dyDescent="0.25">
      <c r="A76" s="268"/>
      <c r="B76" s="260"/>
      <c r="C76" s="261"/>
      <c r="D76" s="261"/>
      <c r="E76" s="262"/>
      <c r="F76" s="262"/>
      <c r="G76" s="261"/>
      <c r="H76" s="261"/>
      <c r="I76" s="261"/>
      <c r="J76" s="286"/>
      <c r="K76" s="286"/>
      <c r="L76" s="261"/>
      <c r="M76" s="111"/>
      <c r="N76" s="111"/>
      <c r="O76" s="111"/>
      <c r="P76" s="111"/>
      <c r="Q76" s="111"/>
      <c r="R76" s="176"/>
      <c r="S76" s="81"/>
      <c r="T76" s="81"/>
      <c r="U76" s="116"/>
    </row>
    <row r="77" spans="1:21" s="125" customFormat="1" ht="15.75" customHeight="1" x14ac:dyDescent="0.25">
      <c r="A77" s="281" t="s">
        <v>193</v>
      </c>
      <c r="B77" s="260"/>
      <c r="C77" s="261"/>
      <c r="D77" s="261"/>
      <c r="E77" s="262"/>
      <c r="F77" s="262"/>
      <c r="G77" s="261"/>
      <c r="H77" s="261"/>
      <c r="I77" s="261"/>
      <c r="J77" s="286"/>
      <c r="K77" s="286"/>
      <c r="L77" s="261"/>
      <c r="M77" s="111"/>
      <c r="N77" s="111"/>
      <c r="O77" s="111"/>
      <c r="P77" s="111"/>
      <c r="Q77" s="111"/>
      <c r="R77" s="176"/>
      <c r="S77" s="81"/>
      <c r="T77" s="81"/>
      <c r="U77" s="116"/>
    </row>
    <row r="78" spans="1:21" s="125" customFormat="1" ht="15.75" customHeight="1" x14ac:dyDescent="0.25">
      <c r="A78" s="268" t="s">
        <v>188</v>
      </c>
      <c r="B78" s="260"/>
      <c r="C78" s="261"/>
      <c r="D78" s="261"/>
      <c r="E78" s="262"/>
      <c r="F78" s="262"/>
      <c r="G78" s="261"/>
      <c r="H78" s="261"/>
      <c r="I78" s="261"/>
      <c r="J78" s="286"/>
      <c r="K78" s="286"/>
      <c r="L78" s="261"/>
      <c r="M78" s="111"/>
      <c r="N78" s="111"/>
      <c r="O78" s="111"/>
      <c r="P78" s="111"/>
      <c r="Q78" s="111"/>
      <c r="R78" s="176"/>
      <c r="S78" s="81"/>
      <c r="T78" s="81"/>
      <c r="U78" s="116"/>
    </row>
    <row r="79" spans="1:21" s="125" customFormat="1" ht="15.75" customHeight="1" x14ac:dyDescent="0.25">
      <c r="A79" s="268" t="s">
        <v>192</v>
      </c>
      <c r="B79" s="260"/>
      <c r="C79" s="261"/>
      <c r="D79" s="261"/>
      <c r="E79" s="262"/>
      <c r="F79" s="262"/>
      <c r="G79" s="261"/>
      <c r="H79" s="261"/>
      <c r="I79" s="261"/>
      <c r="J79" s="286"/>
      <c r="K79" s="286"/>
      <c r="L79" s="261"/>
      <c r="M79" s="111"/>
      <c r="N79" s="111"/>
      <c r="O79" s="111"/>
      <c r="P79" s="111"/>
      <c r="Q79" s="111"/>
      <c r="R79" s="176"/>
      <c r="S79" s="81"/>
      <c r="T79" s="81"/>
      <c r="U79" s="116"/>
    </row>
    <row r="80" spans="1:21" s="125" customFormat="1" ht="15.75" customHeight="1" x14ac:dyDescent="0.25">
      <c r="A80" s="268" t="s">
        <v>189</v>
      </c>
      <c r="B80" s="260"/>
      <c r="C80" s="261"/>
      <c r="D80" s="261"/>
      <c r="E80" s="262"/>
      <c r="F80" s="262"/>
      <c r="G80" s="261"/>
      <c r="H80" s="261"/>
      <c r="I80" s="261"/>
      <c r="J80" s="286"/>
      <c r="K80" s="286"/>
      <c r="L80" s="261"/>
      <c r="M80" s="111"/>
      <c r="N80" s="111"/>
      <c r="O80" s="111"/>
      <c r="P80" s="111"/>
      <c r="Q80" s="111"/>
      <c r="R80" s="176"/>
      <c r="S80" s="81"/>
      <c r="T80" s="81"/>
      <c r="U80" s="116"/>
    </row>
    <row r="81" spans="1:21" s="125" customFormat="1" ht="15.75" customHeight="1" x14ac:dyDescent="0.25">
      <c r="A81" s="268" t="s">
        <v>190</v>
      </c>
      <c r="B81" s="260"/>
      <c r="C81" s="261"/>
      <c r="D81" s="261"/>
      <c r="E81" s="262"/>
      <c r="F81" s="262"/>
      <c r="G81" s="261"/>
      <c r="H81" s="261"/>
      <c r="I81" s="261"/>
      <c r="J81" s="286"/>
      <c r="K81" s="286"/>
      <c r="L81" s="261"/>
      <c r="M81" s="111"/>
      <c r="N81" s="111"/>
      <c r="O81" s="111"/>
      <c r="P81" s="111"/>
      <c r="Q81" s="111"/>
      <c r="R81" s="176"/>
      <c r="S81" s="81"/>
      <c r="T81" s="81"/>
      <c r="U81" s="116"/>
    </row>
    <row r="82" spans="1:21" s="125" customFormat="1" ht="15.75" customHeight="1" x14ac:dyDescent="0.25">
      <c r="A82" s="268" t="s">
        <v>191</v>
      </c>
      <c r="B82" s="260"/>
      <c r="C82" s="261"/>
      <c r="D82" s="261"/>
      <c r="E82" s="262"/>
      <c r="F82" s="262"/>
      <c r="G82" s="261"/>
      <c r="H82" s="261"/>
      <c r="I82" s="261"/>
      <c r="J82" s="286"/>
      <c r="K82" s="286"/>
      <c r="L82" s="261"/>
      <c r="M82" s="111"/>
      <c r="N82" s="111"/>
      <c r="O82" s="111"/>
      <c r="P82" s="111"/>
      <c r="Q82" s="111"/>
      <c r="R82" s="176"/>
      <c r="S82" s="81"/>
      <c r="T82" s="81"/>
      <c r="U82" s="116"/>
    </row>
    <row r="83" spans="1:21" s="125" customFormat="1" ht="15.75" customHeight="1" x14ac:dyDescent="0.25">
      <c r="A83" s="268" t="s">
        <v>196</v>
      </c>
      <c r="B83" s="260"/>
      <c r="C83" s="261"/>
      <c r="D83" s="261"/>
      <c r="E83" s="262"/>
      <c r="F83" s="262"/>
      <c r="G83" s="261"/>
      <c r="H83" s="261"/>
      <c r="I83" s="261"/>
      <c r="J83" s="286"/>
      <c r="K83" s="286"/>
      <c r="L83" s="261"/>
      <c r="M83" s="111"/>
      <c r="N83" s="111"/>
      <c r="O83" s="111"/>
      <c r="P83" s="111"/>
      <c r="Q83" s="111"/>
      <c r="R83" s="176"/>
      <c r="S83" s="81"/>
      <c r="T83" s="81"/>
      <c r="U83" s="116"/>
    </row>
    <row r="84" spans="1:21" s="125" customFormat="1" ht="15.75" customHeight="1" x14ac:dyDescent="0.25">
      <c r="A84" s="268" t="s">
        <v>194</v>
      </c>
      <c r="B84" s="260"/>
      <c r="C84" s="261"/>
      <c r="D84" s="261"/>
      <c r="E84" s="262"/>
      <c r="F84" s="262"/>
      <c r="G84" s="261"/>
      <c r="H84" s="261"/>
      <c r="I84" s="261"/>
      <c r="J84" s="286"/>
      <c r="K84" s="286"/>
      <c r="L84" s="261"/>
      <c r="M84" s="111"/>
      <c r="N84" s="111"/>
      <c r="O84" s="111"/>
      <c r="P84" s="111"/>
      <c r="Q84" s="111"/>
      <c r="R84" s="176"/>
      <c r="S84" s="81"/>
      <c r="T84" s="81"/>
      <c r="U84" s="116"/>
    </row>
    <row r="85" spans="1:21" s="125" customFormat="1" ht="15.75" customHeight="1" x14ac:dyDescent="0.25">
      <c r="A85" s="268" t="s">
        <v>195</v>
      </c>
      <c r="B85" s="260"/>
      <c r="C85" s="261"/>
      <c r="D85" s="261"/>
      <c r="E85" s="262"/>
      <c r="F85" s="262"/>
      <c r="G85" s="261"/>
      <c r="H85" s="261"/>
      <c r="I85" s="261"/>
      <c r="J85" s="286"/>
      <c r="K85" s="286"/>
      <c r="L85" s="261"/>
      <c r="M85" s="111"/>
      <c r="N85" s="111"/>
      <c r="O85" s="111"/>
      <c r="P85" s="111"/>
      <c r="Q85" s="111"/>
      <c r="R85" s="176"/>
      <c r="S85" s="81"/>
      <c r="T85" s="81"/>
      <c r="U85" s="116"/>
    </row>
    <row r="86" spans="1:21" s="125" customFormat="1" ht="15.75" customHeight="1" x14ac:dyDescent="0.25">
      <c r="A86" s="224" t="s">
        <v>199</v>
      </c>
      <c r="B86" s="260"/>
      <c r="C86" s="261"/>
      <c r="D86" s="261"/>
      <c r="E86" s="262"/>
      <c r="F86" s="262"/>
      <c r="G86" s="261"/>
      <c r="H86" s="261"/>
      <c r="I86" s="261"/>
      <c r="J86" s="286"/>
      <c r="K86" s="286"/>
      <c r="L86" s="261"/>
      <c r="M86" s="111"/>
      <c r="N86" s="111"/>
      <c r="O86" s="111"/>
      <c r="P86" s="111"/>
      <c r="Q86" s="111"/>
      <c r="R86" s="176"/>
      <c r="S86" s="81"/>
      <c r="T86" s="81"/>
      <c r="U86" s="116"/>
    </row>
    <row r="87" spans="1:21" s="125" customFormat="1" ht="15.75" customHeight="1" x14ac:dyDescent="0.25">
      <c r="A87" s="224" t="s">
        <v>198</v>
      </c>
      <c r="B87" s="260"/>
      <c r="C87" s="261"/>
      <c r="D87" s="261"/>
      <c r="E87" s="262"/>
      <c r="F87" s="262"/>
      <c r="G87" s="261"/>
      <c r="H87" s="261"/>
      <c r="I87" s="261"/>
      <c r="J87" s="286"/>
      <c r="K87" s="286"/>
      <c r="L87" s="261"/>
      <c r="M87" s="111"/>
      <c r="N87" s="111"/>
      <c r="O87" s="111"/>
      <c r="P87" s="111"/>
      <c r="Q87" s="111"/>
      <c r="R87" s="176"/>
      <c r="S87" s="81"/>
      <c r="T87" s="81"/>
      <c r="U87" s="116"/>
    </row>
    <row r="88" spans="1:21" s="125" customFormat="1" ht="15.75" customHeight="1" x14ac:dyDescent="0.25">
      <c r="A88" s="63"/>
      <c r="B88" s="260"/>
      <c r="C88" s="261"/>
      <c r="D88" s="261"/>
      <c r="E88" s="262"/>
      <c r="F88" s="262"/>
      <c r="G88" s="261"/>
      <c r="H88" s="261"/>
      <c r="I88" s="261"/>
      <c r="J88" s="286"/>
      <c r="K88" s="286"/>
      <c r="L88" s="261"/>
      <c r="M88" s="111"/>
      <c r="N88" s="111"/>
      <c r="O88" s="111"/>
      <c r="P88" s="111"/>
      <c r="Q88" s="111"/>
      <c r="R88" s="176"/>
      <c r="S88" s="81"/>
      <c r="T88" s="81"/>
      <c r="U88" s="116"/>
    </row>
    <row r="89" spans="1:21" s="125" customFormat="1" ht="15.75" customHeight="1" x14ac:dyDescent="0.25">
      <c r="A89" s="263" t="s">
        <v>101</v>
      </c>
      <c r="B89" s="251"/>
      <c r="C89" s="252"/>
      <c r="D89" s="252"/>
      <c r="E89" s="253"/>
      <c r="F89" s="253"/>
      <c r="G89" s="252"/>
      <c r="H89" s="252"/>
      <c r="I89" s="252"/>
      <c r="J89" s="287"/>
      <c r="K89" s="287"/>
      <c r="L89" s="252"/>
      <c r="M89" s="252"/>
      <c r="N89" s="252"/>
      <c r="O89" s="252"/>
      <c r="P89" s="252"/>
      <c r="Q89" s="252"/>
      <c r="R89" s="256"/>
      <c r="S89" s="254"/>
      <c r="T89" s="254"/>
      <c r="U89" s="255"/>
    </row>
    <row r="90" spans="1:21" s="125" customFormat="1" ht="15.75" customHeight="1" x14ac:dyDescent="0.25">
      <c r="A90" s="250" t="s">
        <v>158</v>
      </c>
      <c r="B90" s="251"/>
      <c r="C90" s="252"/>
      <c r="D90" s="252"/>
      <c r="E90" s="253"/>
      <c r="F90" s="253"/>
      <c r="G90" s="252"/>
      <c r="H90" s="252"/>
      <c r="I90" s="252"/>
      <c r="J90" s="287"/>
      <c r="K90" s="287"/>
      <c r="L90" s="252"/>
      <c r="M90" s="252"/>
      <c r="N90" s="252"/>
      <c r="O90" s="252"/>
      <c r="P90" s="252"/>
      <c r="Q90" s="252"/>
      <c r="R90" s="256"/>
      <c r="S90" s="254"/>
      <c r="T90" s="254"/>
      <c r="U90" s="255"/>
    </row>
    <row r="91" spans="1:21" s="125" customFormat="1" ht="15.75" customHeight="1" x14ac:dyDescent="0.25">
      <c r="A91" s="250" t="s">
        <v>169</v>
      </c>
      <c r="B91" s="251"/>
      <c r="C91" s="252"/>
      <c r="D91" s="252"/>
      <c r="E91" s="253"/>
      <c r="F91" s="253"/>
      <c r="G91" s="252"/>
      <c r="H91" s="252"/>
      <c r="I91" s="252"/>
      <c r="J91" s="288"/>
      <c r="K91" s="287"/>
      <c r="L91" s="252"/>
      <c r="M91" s="252"/>
      <c r="N91" s="252"/>
      <c r="O91" s="252"/>
      <c r="P91" s="252"/>
      <c r="Q91" s="252"/>
      <c r="R91" s="256"/>
      <c r="S91" s="254"/>
      <c r="T91" s="254"/>
      <c r="U91" s="255"/>
    </row>
    <row r="92" spans="1:21" s="125" customFormat="1" ht="15.75" customHeight="1" x14ac:dyDescent="0.25">
      <c r="A92" s="250" t="s">
        <v>159</v>
      </c>
      <c r="B92" s="251"/>
      <c r="C92" s="252"/>
      <c r="D92" s="252"/>
      <c r="E92" s="253"/>
      <c r="F92" s="253"/>
      <c r="G92" s="252"/>
      <c r="H92" s="252"/>
      <c r="I92" s="252"/>
      <c r="J92" s="287"/>
      <c r="K92" s="287"/>
      <c r="L92" s="252"/>
      <c r="M92" s="252"/>
      <c r="N92" s="252"/>
      <c r="O92" s="252"/>
      <c r="P92" s="252"/>
      <c r="Q92" s="252"/>
      <c r="R92" s="256"/>
      <c r="S92" s="254"/>
      <c r="T92" s="254"/>
      <c r="U92" s="255"/>
    </row>
    <row r="93" spans="1:21" s="125" customFormat="1" ht="15.75" customHeight="1" x14ac:dyDescent="0.25">
      <c r="A93" s="250" t="s">
        <v>160</v>
      </c>
      <c r="B93" s="251"/>
      <c r="C93" s="252"/>
      <c r="D93" s="252"/>
      <c r="E93" s="253"/>
      <c r="F93" s="253"/>
      <c r="G93" s="252"/>
      <c r="H93" s="252"/>
      <c r="I93" s="252"/>
      <c r="J93" s="287"/>
      <c r="K93" s="287"/>
      <c r="L93" s="252"/>
      <c r="M93" s="252"/>
      <c r="N93" s="252"/>
      <c r="O93" s="252"/>
      <c r="P93" s="252"/>
      <c r="Q93" s="252"/>
      <c r="R93" s="256"/>
      <c r="S93" s="254"/>
      <c r="T93" s="254"/>
      <c r="U93" s="255"/>
    </row>
    <row r="94" spans="1:21" s="125" customFormat="1" ht="15.75" customHeight="1" x14ac:dyDescent="0.25">
      <c r="A94" s="225"/>
      <c r="B94" s="110"/>
      <c r="C94" s="111"/>
      <c r="D94" s="111"/>
      <c r="E94" s="80"/>
      <c r="F94" s="80"/>
      <c r="G94" s="111"/>
      <c r="H94" s="111"/>
      <c r="I94" s="111"/>
      <c r="J94" s="289"/>
      <c r="K94" s="289"/>
      <c r="L94" s="111"/>
      <c r="M94" s="111"/>
      <c r="N94" s="111"/>
      <c r="O94" s="111"/>
      <c r="P94" s="111"/>
      <c r="Q94" s="111"/>
      <c r="R94" s="176"/>
      <c r="S94" s="81"/>
      <c r="T94" s="81"/>
      <c r="U94" s="116"/>
    </row>
    <row r="95" spans="1:21" s="125" customFormat="1" ht="15.75" customHeight="1" x14ac:dyDescent="0.25">
      <c r="A95" s="263" t="s">
        <v>161</v>
      </c>
      <c r="B95" s="110"/>
      <c r="C95" s="111"/>
      <c r="D95" s="111"/>
      <c r="E95" s="80"/>
      <c r="F95" s="80"/>
      <c r="G95" s="111"/>
      <c r="H95" s="111"/>
      <c r="I95" s="111"/>
      <c r="J95" s="289"/>
      <c r="K95" s="289"/>
      <c r="L95" s="111"/>
      <c r="M95" s="111"/>
      <c r="N95" s="111"/>
      <c r="O95" s="111"/>
      <c r="P95" s="111"/>
      <c r="Q95" s="111"/>
      <c r="R95" s="176"/>
      <c r="S95" s="81"/>
      <c r="T95" s="81"/>
      <c r="U95" s="116"/>
    </row>
    <row r="96" spans="1:21" s="20" customFormat="1" x14ac:dyDescent="0.25">
      <c r="A96" s="278" t="s">
        <v>156</v>
      </c>
      <c r="B96" s="187"/>
      <c r="C96" s="187"/>
      <c r="D96" s="187"/>
      <c r="E96" s="187"/>
      <c r="F96" s="187"/>
      <c r="G96" s="187"/>
      <c r="H96" s="187"/>
      <c r="I96" s="187"/>
      <c r="J96" s="290"/>
      <c r="K96" s="290"/>
      <c r="L96" s="187"/>
      <c r="M96" s="187"/>
      <c r="N96" s="187"/>
      <c r="O96" s="187"/>
      <c r="P96" s="187"/>
      <c r="Q96" s="187"/>
      <c r="R96" s="269"/>
      <c r="S96" s="265"/>
      <c r="T96" s="265"/>
      <c r="U96" s="186"/>
    </row>
    <row r="97" spans="1:21" s="57" customFormat="1" x14ac:dyDescent="0.25">
      <c r="A97" s="270" t="s">
        <v>177</v>
      </c>
      <c r="B97" s="264"/>
      <c r="C97" s="264"/>
      <c r="D97" s="264"/>
      <c r="E97" s="264"/>
      <c r="F97" s="264"/>
      <c r="G97" s="264"/>
      <c r="H97" s="264"/>
      <c r="I97" s="264"/>
      <c r="J97" s="291"/>
      <c r="K97" s="291"/>
      <c r="L97" s="264"/>
      <c r="M97" s="264"/>
      <c r="N97" s="264"/>
      <c r="O97" s="264"/>
      <c r="P97" s="264"/>
      <c r="Q97" s="264"/>
      <c r="R97" s="188"/>
      <c r="S97" s="186"/>
      <c r="T97" s="186"/>
      <c r="U97" s="186"/>
    </row>
    <row r="98" spans="1:21" s="113" customFormat="1" x14ac:dyDescent="0.25">
      <c r="A98" s="227"/>
      <c r="B98" s="45"/>
      <c r="C98" s="45"/>
      <c r="D98" s="45"/>
      <c r="E98" s="45"/>
      <c r="F98" s="45"/>
      <c r="G98" s="45"/>
      <c r="H98" s="45"/>
      <c r="I98" s="45"/>
      <c r="J98" s="292"/>
      <c r="K98" s="292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3" t="s">
        <v>150</v>
      </c>
      <c r="B99" s="248"/>
      <c r="C99" s="248"/>
      <c r="D99" s="248"/>
      <c r="E99" s="248"/>
      <c r="F99" s="248"/>
      <c r="G99" s="248"/>
      <c r="H99" s="248"/>
      <c r="I99" s="45"/>
      <c r="J99" s="292"/>
      <c r="K99" s="292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7" t="s">
        <v>148</v>
      </c>
      <c r="B100" s="45"/>
      <c r="C100" s="45"/>
      <c r="D100" s="45"/>
      <c r="E100" s="45"/>
      <c r="F100" s="45"/>
      <c r="G100" s="45"/>
      <c r="H100" s="45"/>
      <c r="I100" s="45"/>
      <c r="J100" s="292"/>
      <c r="K100" s="292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7" t="s">
        <v>167</v>
      </c>
      <c r="B101" s="45"/>
      <c r="C101" s="45"/>
      <c r="D101" s="45"/>
      <c r="E101" s="45"/>
      <c r="F101" s="45"/>
      <c r="G101" s="45"/>
      <c r="H101" s="45"/>
      <c r="I101" s="45"/>
      <c r="J101" s="292"/>
      <c r="K101" s="292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8" t="s">
        <v>168</v>
      </c>
      <c r="B102" s="66"/>
      <c r="C102" s="66"/>
      <c r="D102" s="66"/>
      <c r="E102" s="66"/>
      <c r="F102" s="66"/>
      <c r="G102" s="66"/>
      <c r="H102" s="66"/>
      <c r="I102" s="66"/>
      <c r="J102" s="293"/>
      <c r="K102" s="293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12" priority="811">
      <formula>ISTEXT($D67)</formula>
    </cfRule>
    <cfRule type="expression" dxfId="511" priority="812">
      <formula>NOT(ISBLANK($D67))</formula>
    </cfRule>
  </conditionalFormatting>
  <conditionalFormatting sqref="E67">
    <cfRule type="expression" dxfId="510" priority="809">
      <formula>ISTEXT($E67)</formula>
    </cfRule>
    <cfRule type="expression" dxfId="509" priority="810">
      <formula>NOT(ISBLANK($E67))</formula>
    </cfRule>
  </conditionalFormatting>
  <conditionalFormatting sqref="G67">
    <cfRule type="expression" dxfId="508" priority="807">
      <formula>ISTEXT($G67)</formula>
    </cfRule>
    <cfRule type="expression" dxfId="507" priority="808">
      <formula>NOT(ISBLANK($G67))</formula>
    </cfRule>
  </conditionalFormatting>
  <conditionalFormatting sqref="I67">
    <cfRule type="expression" dxfId="506" priority="805">
      <formula>ISTEXT($I67)</formula>
    </cfRule>
    <cfRule type="expression" dxfId="505" priority="806">
      <formula>NOT(ISBLANK($I67))</formula>
    </cfRule>
  </conditionalFormatting>
  <conditionalFormatting sqref="H67">
    <cfRule type="expression" dxfId="504" priority="803">
      <formula>ISTEXT($H67)</formula>
    </cfRule>
    <cfRule type="expression" dxfId="503" priority="804">
      <formula>NOT(ISBLANK($H67))</formula>
    </cfRule>
  </conditionalFormatting>
  <conditionalFormatting sqref="J67">
    <cfRule type="expression" dxfId="502" priority="801">
      <formula>ISTEXT($J67)</formula>
    </cfRule>
    <cfRule type="expression" dxfId="501" priority="802">
      <formula>NOT(ISBLANK($J67))</formula>
    </cfRule>
  </conditionalFormatting>
  <conditionalFormatting sqref="K67">
    <cfRule type="expression" dxfId="500" priority="799">
      <formula>ISTEXT($K67)</formula>
    </cfRule>
    <cfRule type="expression" dxfId="499" priority="800">
      <formula>NOT(ISBLANK($K67))</formula>
    </cfRule>
  </conditionalFormatting>
  <conditionalFormatting sqref="L67">
    <cfRule type="expression" dxfId="498" priority="797">
      <formula>ISTEXT($L67)</formula>
    </cfRule>
    <cfRule type="expression" dxfId="497" priority="798">
      <formula>NOT(ISBLANK($L67))</formula>
    </cfRule>
  </conditionalFormatting>
  <conditionalFormatting sqref="M67">
    <cfRule type="expression" dxfId="496" priority="795">
      <formula>ISTEXT($M67)</formula>
    </cfRule>
    <cfRule type="expression" dxfId="495" priority="796">
      <formula>NOT(ISBLANK($M67))</formula>
    </cfRule>
  </conditionalFormatting>
  <conditionalFormatting sqref="N67">
    <cfRule type="expression" dxfId="494" priority="793">
      <formula>ISTEXT($N67)</formula>
    </cfRule>
    <cfRule type="expression" dxfId="493" priority="794">
      <formula>NOT(ISBLANK($N67))</formula>
    </cfRule>
  </conditionalFormatting>
  <conditionalFormatting sqref="O67">
    <cfRule type="expression" dxfId="492" priority="791">
      <formula>ISTEXT($O67)</formula>
    </cfRule>
    <cfRule type="expression" dxfId="491" priority="792">
      <formula>NOT(ISBLANK($O67))</formula>
    </cfRule>
  </conditionalFormatting>
  <conditionalFormatting sqref="P67">
    <cfRule type="expression" dxfId="490" priority="789">
      <formula>ISTEXT($P67)</formula>
    </cfRule>
    <cfRule type="expression" dxfId="489" priority="790">
      <formula>NOT(ISBLANK($P67))</formula>
    </cfRule>
  </conditionalFormatting>
  <conditionalFormatting sqref="Q67">
    <cfRule type="expression" dxfId="488" priority="787">
      <formula>ISTEXT($Q67)</formula>
    </cfRule>
    <cfRule type="expression" dxfId="487" priority="788">
      <formula>NOT(ISBLANK($Q67))</formula>
    </cfRule>
  </conditionalFormatting>
  <conditionalFormatting sqref="R67">
    <cfRule type="expression" dxfId="486" priority="785">
      <formula>ISTEXT($R67)</formula>
    </cfRule>
    <cfRule type="expression" dxfId="485" priority="786">
      <formula>NOT(ISBLANK($R67))</formula>
    </cfRule>
  </conditionalFormatting>
  <conditionalFormatting sqref="S67">
    <cfRule type="expression" dxfId="484" priority="781">
      <formula>ISTEXT($S67)</formula>
    </cfRule>
    <cfRule type="expression" dxfId="483" priority="782">
      <formula>NOT(ISBLANK($S67))</formula>
    </cfRule>
  </conditionalFormatting>
  <conditionalFormatting sqref="T67">
    <cfRule type="expression" dxfId="482" priority="779">
      <formula>ISTEXT($T67)</formula>
    </cfRule>
    <cfRule type="expression" dxfId="481" priority="780">
      <formula>NOT(ISBLANK($T67))</formula>
    </cfRule>
  </conditionalFormatting>
  <conditionalFormatting sqref="F67">
    <cfRule type="expression" dxfId="480" priority="774">
      <formula>OR(ISBLANK($H67),AND(ISBLANK($J67),ISBLANK($K67)))</formula>
    </cfRule>
  </conditionalFormatting>
  <conditionalFormatting sqref="D7:E66 H7:T66">
    <cfRule type="expression" dxfId="479" priority="411">
      <formula>NOT(ISBLANK($B7))</formula>
    </cfRule>
  </conditionalFormatting>
  <conditionalFormatting sqref="D7:D66">
    <cfRule type="expression" dxfId="478" priority="409">
      <formula>ISTEXT($D7)</formula>
    </cfRule>
    <cfRule type="expression" dxfId="477" priority="410">
      <formula>NOT(ISBLANK($D7))</formula>
    </cfRule>
  </conditionalFormatting>
  <conditionalFormatting sqref="E7:E66">
    <cfRule type="expression" dxfId="476" priority="407">
      <formula>ISTEXT($E7)</formula>
    </cfRule>
    <cfRule type="expression" dxfId="475" priority="408">
      <formula>NOT(ISBLANK($E7))</formula>
    </cfRule>
  </conditionalFormatting>
  <conditionalFormatting sqref="I7:I66">
    <cfRule type="expression" dxfId="474" priority="405">
      <formula>ISTEXT($I7)</formula>
    </cfRule>
    <cfRule type="expression" dxfId="473" priority="406">
      <formula>NOT(ISBLANK($I7))</formula>
    </cfRule>
  </conditionalFormatting>
  <conditionalFormatting sqref="H7:H66">
    <cfRule type="expression" dxfId="472" priority="403">
      <formula>ISTEXT($H7)</formula>
    </cfRule>
    <cfRule type="expression" dxfId="471" priority="404">
      <formula>NOT(ISBLANK($H7))</formula>
    </cfRule>
  </conditionalFormatting>
  <conditionalFormatting sqref="J7:J66">
    <cfRule type="expression" dxfId="470" priority="401">
      <formula>ISTEXT($J7)</formula>
    </cfRule>
    <cfRule type="expression" dxfId="469" priority="402">
      <formula>NOT(ISBLANK($J7))</formula>
    </cfRule>
  </conditionalFormatting>
  <conditionalFormatting sqref="K7:K66">
    <cfRule type="expression" dxfId="468" priority="399">
      <formula>ISTEXT($K7)</formula>
    </cfRule>
    <cfRule type="expression" dxfId="467" priority="400">
      <formula>NOT(ISBLANK($K7))</formula>
    </cfRule>
  </conditionalFormatting>
  <conditionalFormatting sqref="L7:L66">
    <cfRule type="expression" dxfId="466" priority="397">
      <formula>ISTEXT($L7)</formula>
    </cfRule>
    <cfRule type="expression" dxfId="465" priority="398">
      <formula>NOT(ISBLANK($L7))</formula>
    </cfRule>
  </conditionalFormatting>
  <conditionalFormatting sqref="M7:M66">
    <cfRule type="expression" dxfId="464" priority="395">
      <formula>ISTEXT($M7)</formula>
    </cfRule>
    <cfRule type="expression" dxfId="463" priority="396">
      <formula>NOT(ISBLANK($M7))</formula>
    </cfRule>
  </conditionalFormatting>
  <conditionalFormatting sqref="N7:N66">
    <cfRule type="expression" dxfId="462" priority="393">
      <formula>ISTEXT($N7)</formula>
    </cfRule>
    <cfRule type="expression" dxfId="461" priority="394">
      <formula>NOT(ISBLANK($N7))</formula>
    </cfRule>
  </conditionalFormatting>
  <conditionalFormatting sqref="O7:O66">
    <cfRule type="expression" dxfId="460" priority="391">
      <formula>ISTEXT($O7)</formula>
    </cfRule>
    <cfRule type="expression" dxfId="459" priority="392">
      <formula>NOT(ISBLANK($O7))</formula>
    </cfRule>
  </conditionalFormatting>
  <conditionalFormatting sqref="P7:P66">
    <cfRule type="expression" dxfId="458" priority="389">
      <formula>ISTEXT($P7)</formula>
    </cfRule>
    <cfRule type="expression" dxfId="457" priority="390">
      <formula>NOT(ISBLANK($P7))</formula>
    </cfRule>
  </conditionalFormatting>
  <conditionalFormatting sqref="Q7:Q66 R7:R19">
    <cfRule type="expression" dxfId="456" priority="387">
      <formula>ISTEXT($Q7)</formula>
    </cfRule>
    <cfRule type="expression" dxfId="455" priority="388">
      <formula>NOT(ISBLANK($Q7))</formula>
    </cfRule>
  </conditionalFormatting>
  <conditionalFormatting sqref="R7:R66">
    <cfRule type="expression" dxfId="454" priority="385">
      <formula>ISTEXT($R7)</formula>
    </cfRule>
    <cfRule type="expression" dxfId="453" priority="386">
      <formula>NOT(ISBLANK($R7))</formula>
    </cfRule>
  </conditionalFormatting>
  <conditionalFormatting sqref="S7:S66 T7:T19">
    <cfRule type="expression" dxfId="452" priority="381">
      <formula>ISTEXT($S7)</formula>
    </cfRule>
    <cfRule type="expression" dxfId="451" priority="382">
      <formula>NOT(ISBLANK($S7))</formula>
    </cfRule>
  </conditionalFormatting>
  <conditionalFormatting sqref="T7:T66">
    <cfRule type="expression" dxfId="450" priority="379">
      <formula>ISTEXT($T7)</formula>
    </cfRule>
    <cfRule type="expression" dxfId="449" priority="380">
      <formula>NOT(ISBLANK($T7))</formula>
    </cfRule>
  </conditionalFormatting>
  <conditionalFormatting sqref="C7:C66">
    <cfRule type="containsText" dxfId="448" priority="376" operator="containsText" text="Y">
      <formula>NOT(ISERROR(SEARCH("Y",C7)))</formula>
    </cfRule>
  </conditionalFormatting>
  <conditionalFormatting sqref="F19:F66">
    <cfRule type="expression" dxfId="447" priority="100">
      <formula>OR(ISBLANK($H19),AND(ISBLANK($J19),ISBLANK($K19)))</formula>
    </cfRule>
  </conditionalFormatting>
  <conditionalFormatting sqref="G19:G66">
    <cfRule type="expression" dxfId="446" priority="99">
      <formula>OR(ISBLANK($I19),AND(ISBLANK($J19),ISBLANK($K19)))</formula>
    </cfRule>
  </conditionalFormatting>
  <conditionalFormatting sqref="F35:F46">
    <cfRule type="expression" dxfId="445" priority="46">
      <formula>OR(ISBLANK($H35),AND(ISBLANK($J35),ISBLANK($K35)))</formula>
    </cfRule>
  </conditionalFormatting>
  <conditionalFormatting sqref="G35:G46">
    <cfRule type="expression" dxfId="444" priority="45">
      <formula>OR(ISBLANK($I35),AND(ISBLANK($J35),ISBLANK($K35)))</formula>
    </cfRule>
  </conditionalFormatting>
  <conditionalFormatting sqref="F7:F18">
    <cfRule type="expression" dxfId="443" priority="2">
      <formula>OR(ISBLANK($H7),AND(ISBLANK($J7),ISBLANK($K7)))</formula>
    </cfRule>
  </conditionalFormatting>
  <conditionalFormatting sqref="G7:G18">
    <cfRule type="expression" dxfId="442" priority="1">
      <formula>OR(ISBLANK($I7),AND(ISBLANK($J7),ISBLANK($K7)))</formula>
    </cfRule>
  </conditionalFormatting>
  <conditionalFormatting sqref="U7:U66">
    <cfRule type="expression" dxfId="441" priority="818">
      <formula>ISTEXT($U7)</formula>
    </cfRule>
    <cfRule type="expression" dxfId="440" priority="819">
      <formula>NOT(ISBLANK($U7))</formula>
    </cfRule>
    <cfRule type="expression" dxfId="439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T11" sqref="T1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6.5703125" style="9" customWidth="1"/>
    <col min="11" max="11" width="6.28515625" style="9" customWidth="1"/>
    <col min="12" max="12" width="6.855468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327" t="s">
        <v>15</v>
      </c>
      <c r="B1" s="327"/>
      <c r="C1" s="327"/>
      <c r="D1" s="327"/>
      <c r="E1" s="327"/>
      <c r="F1" s="327"/>
      <c r="G1" s="327"/>
      <c r="H1" s="327"/>
      <c r="I1" s="327"/>
      <c r="J1" s="327"/>
      <c r="M1" s="44"/>
      <c r="N1" s="44"/>
      <c r="O1" s="44"/>
      <c r="P1" s="44"/>
      <c r="Q1" s="44"/>
    </row>
    <row r="2" spans="1:17" s="46" customFormat="1" ht="15.75" customHeight="1" x14ac:dyDescent="0.3">
      <c r="A2" s="159" t="str">
        <f>'Inf Conc'!A2</f>
        <v>City of Burlingame WWTF</v>
      </c>
      <c r="B2" s="160"/>
      <c r="C2" s="160"/>
      <c r="D2" s="160"/>
      <c r="E2" s="160"/>
      <c r="F2" s="160"/>
      <c r="G2" s="160"/>
      <c r="H2" s="160"/>
      <c r="I2" s="160"/>
      <c r="J2" s="160"/>
      <c r="K2" s="62"/>
      <c r="M2" s="21"/>
      <c r="N2" s="21"/>
      <c r="O2" s="21"/>
      <c r="P2" s="21"/>
      <c r="Q2" s="21"/>
    </row>
    <row r="3" spans="1:17" s="46" customFormat="1" ht="16.5" customHeight="1" thickBot="1" x14ac:dyDescent="0.35">
      <c r="A3" s="162" t="str">
        <f>'Inf Conc'!A3</f>
        <v>William Toci, Plant Manager - 650 342-3727 william.toci@veoliawaterna.com</v>
      </c>
      <c r="B3" s="163"/>
      <c r="C3" s="163"/>
      <c r="D3" s="163"/>
      <c r="E3" s="163"/>
      <c r="F3" s="163"/>
      <c r="G3" s="163"/>
      <c r="H3" s="163"/>
      <c r="I3" s="163"/>
      <c r="J3" s="163"/>
      <c r="K3" s="67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55" t="s">
        <v>13</v>
      </c>
      <c r="E5" s="35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6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3" t="s">
        <v>202</v>
      </c>
      <c r="Q6" s="317"/>
    </row>
    <row r="7" spans="1:17" ht="15" customHeight="1" x14ac:dyDescent="0.25">
      <c r="A7" s="295" t="str">
        <f>'Effluent Conc'!A7</f>
        <v>Q2 2012</v>
      </c>
      <c r="B7" s="88">
        <f>'Effluent Conc'!B7</f>
        <v>41072</v>
      </c>
      <c r="C7" s="328" t="str">
        <f>'Effluent Conc'!C7</f>
        <v>n</v>
      </c>
      <c r="D7" s="244">
        <f>'Effluent Conc'!D7</f>
        <v>2.83</v>
      </c>
      <c r="E7" s="244">
        <f>'Effluent Conc'!E7</f>
        <v>5.79</v>
      </c>
      <c r="F7" s="362">
        <f>IF(OR('Effluent Conc'!F7=0,'Effluent Conc'!F7=""), " ", 'Effluent Conc'!$D7*'Effluent Conc'!F7*3.78)</f>
        <v>212.81407559999997</v>
      </c>
      <c r="G7" s="362">
        <f>IF(OR('Effluent Conc'!G7=0,'Effluent Conc'!G7=""), " ", 'Effluent Conc'!$D7*'Effluent Conc'!G7*3.78)</f>
        <v>207.46537559999999</v>
      </c>
      <c r="H7" s="362">
        <f>IF('Effluent Conc'!H7="", " ", 'Effluent Conc'!$D7*'Effluent Conc'!H7*3.78)</f>
        <v>100.55556</v>
      </c>
      <c r="I7" s="362">
        <f>IF('Effluent Conc'!I7="", " ", 'Effluent Conc'!$D7*'Effluent Conc'!I7*3.78)</f>
        <v>95.206860000000006</v>
      </c>
      <c r="J7" s="362">
        <f>IF('Effluent Conc'!J7="", " ", 'Effluent Conc'!$D7*'Effluent Conc'!J7*3.78)</f>
        <v>106.974</v>
      </c>
      <c r="K7" s="362">
        <f>IF('Effluent Conc'!K7="", " ", 'Effluent Conc'!$D7*'Effluent Conc'!K7*3.78)</f>
        <v>5.2845155999999998</v>
      </c>
      <c r="L7" s="362">
        <f>IF('Effluent Conc'!L7="", " ", 'Effluent Conc'!$D7*'Effluent Conc'!L7*3.78)</f>
        <v>82.049057999999988</v>
      </c>
      <c r="M7" s="362" t="str">
        <f>IF('Effluent Conc'!M7="", " ", 'Effluent Conc'!$D7*'Effluent Conc'!M7*3.78)</f>
        <v xml:space="preserve"> </v>
      </c>
      <c r="N7" s="362">
        <f>IF('Effluent Conc'!N7="", " ", 'Effluent Conc'!$D7*'Effluent Conc'!N7*3.78)</f>
        <v>41.719860000000004</v>
      </c>
      <c r="O7" s="362">
        <f>IF('Effluent Conc'!O7="", " ", 'Effluent Conc'!$D7*'Effluent Conc'!O7*3.78)</f>
        <v>40.329197999999998</v>
      </c>
      <c r="P7" s="362">
        <f>IF('Effluent Conc'!P7="", " ", 'Effluent Conc'!$E7*'Effluent Conc'!P7*3.78)</f>
        <v>126.72109799999998</v>
      </c>
      <c r="Q7" s="363">
        <f>IF('Effluent Conc'!U7="", " ", 'Effluent Conc'!$D7*'Effluent Conc'!U7*3.78)</f>
        <v>81.300239999999988</v>
      </c>
    </row>
    <row r="8" spans="1:17" x14ac:dyDescent="0.25">
      <c r="A8" s="295" t="str">
        <f>'Effluent Conc'!A8</f>
        <v>Q3 2012</v>
      </c>
      <c r="B8" s="88">
        <f>'Effluent Conc'!B8</f>
        <v>41130</v>
      </c>
      <c r="C8" s="328" t="str">
        <f>'Effluent Conc'!C8</f>
        <v>n</v>
      </c>
      <c r="D8" s="244">
        <f>'Effluent Conc'!D8</f>
        <v>2.46</v>
      </c>
      <c r="E8" s="244">
        <f>'Effluent Conc'!E8</f>
        <v>6.47</v>
      </c>
      <c r="F8" s="362">
        <f>IF(OR('Effluent Conc'!F8=0,'Effluent Conc'!F8=""), " ", 'Effluent Conc'!$D8*'Effluent Conc'!F8*3.78)</f>
        <v>235.81756799999999</v>
      </c>
      <c r="G8" s="362">
        <f>IF(OR('Effluent Conc'!G8=0,'Effluent Conc'!G8=""), " ", 'Effluent Conc'!$D8*'Effluent Conc'!G8*3.78)</f>
        <v>261.11030399999999</v>
      </c>
      <c r="H8" s="362">
        <f>IF('Effluent Conc'!H8="", " ", 'Effluent Conc'!$D8*'Effluent Conc'!H8*3.78)</f>
        <v>235.07366399999998</v>
      </c>
      <c r="I8" s="362">
        <f>IF('Effluent Conc'!I8="", " ", 'Effluent Conc'!$D8*'Effluent Conc'!I8*3.78)</f>
        <v>260.36639999999994</v>
      </c>
      <c r="J8" s="362">
        <f>IF('Effluent Conc'!J8="", " ", 'Effluent Conc'!$D8*'Effluent Conc'!J8*3.78)</f>
        <v>0.46493999999999996</v>
      </c>
      <c r="K8" s="362">
        <f>IF('Effluent Conc'!K8="", " ", 'Effluent Conc'!$D8*'Effluent Conc'!K8*3.78)</f>
        <v>0.27896399999999993</v>
      </c>
      <c r="L8" s="362">
        <f>IF('Effluent Conc'!L8="", " ", 'Effluent Conc'!$D8*'Effluent Conc'!L8*3.78)</f>
        <v>305.00063999999992</v>
      </c>
      <c r="M8" s="362" t="str">
        <f>IF('Effluent Conc'!M8="", " ", 'Effluent Conc'!$D8*'Effluent Conc'!M8*3.78)</f>
        <v xml:space="preserve"> </v>
      </c>
      <c r="N8" s="362">
        <f>IF('Effluent Conc'!N8="", " ", 'Effluent Conc'!$D8*'Effluent Conc'!N8*3.78)</f>
        <v>47.795831999999997</v>
      </c>
      <c r="O8" s="362">
        <f>IF('Effluent Conc'!O8="", " ", 'Effluent Conc'!$D8*'Effluent Conc'!O8*3.78)</f>
        <v>25.478711999999998</v>
      </c>
      <c r="P8" s="362">
        <f>IF('Effluent Conc'!P8="", " ", 'Effluent Conc'!$E8*'Effluent Conc'!P8*3.78)</f>
        <v>158.23420199999998</v>
      </c>
      <c r="Q8" s="363">
        <f>IF('Effluent Conc'!U8="", " ", 'Effluent Conc'!$D8*'Effluent Conc'!U8*3.78)</f>
        <v>81.829439999999991</v>
      </c>
    </row>
    <row r="9" spans="1:17" x14ac:dyDescent="0.25">
      <c r="A9" s="295" t="str">
        <f>'Effluent Conc'!A9</f>
        <v>Q3 2012</v>
      </c>
      <c r="B9" s="88">
        <f>'Effluent Conc'!B9</f>
        <v>41165</v>
      </c>
      <c r="C9" s="328" t="str">
        <f>'Effluent Conc'!C9</f>
        <v>n</v>
      </c>
      <c r="D9" s="244">
        <f>'Effluent Conc'!D9</f>
        <v>2.78</v>
      </c>
      <c r="E9" s="244">
        <f>'Effluent Conc'!E9</f>
        <v>5.42</v>
      </c>
      <c r="F9" s="362">
        <f>IF(OR('Effluent Conc'!F9=0,'Effluent Conc'!F9=""), " ", 'Effluent Conc'!$D9*'Effluent Conc'!F9*3.78)</f>
        <v>370.8834695999999</v>
      </c>
      <c r="G9" s="362">
        <f>IF(OR('Effluent Conc'!G9=0,'Effluent Conc'!G9=""), " ", 'Effluent Conc'!$D9*'Effluent Conc'!G9*3.78)</f>
        <v>347.76498959999992</v>
      </c>
      <c r="H9" s="362">
        <f>IF('Effluent Conc'!H9="", " ", 'Effluent Conc'!$D9*'Effluent Conc'!H9*3.78)</f>
        <v>367.79399999999998</v>
      </c>
      <c r="I9" s="362">
        <f>IF('Effluent Conc'!I9="", " ", 'Effluent Conc'!$D9*'Effluent Conc'!I9*3.78)</f>
        <v>344.67551999999989</v>
      </c>
      <c r="J9" s="362">
        <f>IF('Effluent Conc'!J9="", " ", 'Effluent Conc'!$D9*'Effluent Conc'!J9*3.78)</f>
        <v>1.5762599999999998</v>
      </c>
      <c r="K9" s="362">
        <f>IF('Effluent Conc'!K9="", " ", 'Effluent Conc'!$D9*'Effluent Conc'!K9*3.78)</f>
        <v>1.5132095999999997</v>
      </c>
      <c r="L9" s="362">
        <f>IF('Effluent Conc'!L9="", " ", 'Effluent Conc'!$D9*'Effluent Conc'!L9*3.78)</f>
        <v>278.4726</v>
      </c>
      <c r="M9" s="362" t="str">
        <f>IF('Effluent Conc'!M9="", " ", 'Effluent Conc'!$D9*'Effluent Conc'!M9*3.78)</f>
        <v xml:space="preserve"> </v>
      </c>
      <c r="N9" s="362">
        <f>IF('Effluent Conc'!N9="", " ", 'Effluent Conc'!$D9*'Effluent Conc'!N9*3.78)</f>
        <v>71.141867999999988</v>
      </c>
      <c r="O9" s="362">
        <f>IF('Effluent Conc'!O9="", " ", 'Effluent Conc'!$D9*'Effluent Conc'!O9*3.78)</f>
        <v>45.816624000000004</v>
      </c>
      <c r="P9" s="362">
        <f>IF('Effluent Conc'!P9="", " ", 'Effluent Conc'!$E9*'Effluent Conc'!P9*3.78)</f>
        <v>111.04279199999999</v>
      </c>
      <c r="Q9" s="363">
        <f>IF('Effluent Conc'!U9="", " ", 'Effluent Conc'!$D9*'Effluent Conc'!U9*3.78)</f>
        <v>37.830239999999996</v>
      </c>
    </row>
    <row r="10" spans="1:17" ht="15" customHeight="1" x14ac:dyDescent="0.25">
      <c r="A10" s="295" t="str">
        <f>'Effluent Conc'!A10</f>
        <v>Q4 2012</v>
      </c>
      <c r="B10" s="88">
        <f>'Effluent Conc'!B10</f>
        <v>41186</v>
      </c>
      <c r="C10" s="328" t="str">
        <f>'Effluent Conc'!C10</f>
        <v>n</v>
      </c>
      <c r="D10" s="244">
        <f>'Effluent Conc'!D10</f>
        <v>2.66</v>
      </c>
      <c r="E10" s="244">
        <f>'Effluent Conc'!E10</f>
        <v>5.67</v>
      </c>
      <c r="F10" s="362">
        <f>IF(OR('Effluent Conc'!F10=0,'Effluent Conc'!F10=""), " ", 'Effluent Conc'!$D10*'Effluent Conc'!F10*3.78)</f>
        <v>318.133872</v>
      </c>
      <c r="G10" s="362">
        <f>IF(OR('Effluent Conc'!G10=0,'Effluent Conc'!G10=""), " ", 'Effluent Conc'!$D10*'Effluent Conc'!G10*3.78)</f>
        <v>289.98043199999995</v>
      </c>
      <c r="H10" s="362">
        <f>IF('Effluent Conc'!H10="", " ", 'Effluent Conc'!$D10*'Effluent Conc'!H10*3.78)</f>
        <v>264.642336</v>
      </c>
      <c r="I10" s="362">
        <f>IF('Effluent Conc'!I10="", " ", 'Effluent Conc'!$D10*'Effluent Conc'!I10*3.78)</f>
        <v>236.48889599999998</v>
      </c>
      <c r="J10" s="362">
        <f>IF('Effluent Conc'!J10="", " ", 'Effluent Conc'!$D10*'Effluent Conc'!J10*3.78)</f>
        <v>35.191800000000001</v>
      </c>
      <c r="K10" s="362">
        <f>IF('Effluent Conc'!K10="", " ", 'Effluent Conc'!$D10*'Effluent Conc'!K10*3.78)</f>
        <v>18.299736000000003</v>
      </c>
      <c r="L10" s="362">
        <f>IF('Effluent Conc'!L10="", " ", 'Effluent Conc'!$D10*'Effluent Conc'!L10*3.78)</f>
        <v>185.812704</v>
      </c>
      <c r="M10" s="362" t="str">
        <f>IF('Effluent Conc'!M10="", " ", 'Effluent Conc'!$D10*'Effluent Conc'!M10*3.78)</f>
        <v xml:space="preserve"> </v>
      </c>
      <c r="N10" s="362">
        <f>IF('Effluent Conc'!N10="", " ", 'Effluent Conc'!$D10*'Effluent Conc'!N10*3.78)</f>
        <v>54.698112000000002</v>
      </c>
      <c r="O10" s="362">
        <f>IF('Effluent Conc'!O10="", " ", 'Effluent Conc'!$D10*'Effluent Conc'!O10*3.78)</f>
        <v>40.018104000000001</v>
      </c>
      <c r="P10" s="362">
        <f>IF('Effluent Conc'!P10="", " ", 'Effluent Conc'!$E10*'Effluent Conc'!P10*3.78)</f>
        <v>121.52284199999998</v>
      </c>
      <c r="Q10" s="363">
        <f>IF('Effluent Conc'!U10="", " ", 'Effluent Conc'!$D10*'Effluent Conc'!U10*3.78)</f>
        <v>82.449359999999984</v>
      </c>
    </row>
    <row r="11" spans="1:17" x14ac:dyDescent="0.25">
      <c r="A11" s="295" t="str">
        <f>'Effluent Conc'!A11</f>
        <v>Q4 2012</v>
      </c>
      <c r="B11" s="88">
        <f>'Effluent Conc'!B11</f>
        <v>41221</v>
      </c>
      <c r="C11" s="328" t="str">
        <f>'Effluent Conc'!C11</f>
        <v>n</v>
      </c>
      <c r="D11" s="244">
        <f>'Effluent Conc'!D11</f>
        <v>2.86</v>
      </c>
      <c r="E11" s="244">
        <f>'Effluent Conc'!E11</f>
        <v>5.67</v>
      </c>
      <c r="F11" s="362">
        <f>IF(OR('Effluent Conc'!F11=0,'Effluent Conc'!F11=""), " ", 'Effluent Conc'!$D11*'Effluent Conc'!F11*3.78)</f>
        <v>441.94550400000003</v>
      </c>
      <c r="G11" s="362">
        <f>IF(OR('Effluent Conc'!G11=0,'Effluent Conc'!G11=""), " ", 'Effluent Conc'!$D11*'Effluent Conc'!G11*3.78)</f>
        <v>408.64823999999999</v>
      </c>
      <c r="H11" s="362">
        <f>IF('Effluent Conc'!H11="", " ", 'Effluent Conc'!$D11*'Effluent Conc'!H11*3.78)</f>
        <v>366.269904</v>
      </c>
      <c r="I11" s="362">
        <f>IF('Effluent Conc'!I11="", " ", 'Effluent Conc'!$D11*'Effluent Conc'!I11*3.78)</f>
        <v>332.97263999999996</v>
      </c>
      <c r="J11" s="362">
        <f>IF('Effluent Conc'!J11="", " ", 'Effluent Conc'!$D11*'Effluent Conc'!J11*3.78)</f>
        <v>63.783719999999995</v>
      </c>
      <c r="K11" s="362">
        <f>IF('Effluent Conc'!K11="", " ", 'Effluent Conc'!$D11*'Effluent Conc'!K11*3.78)</f>
        <v>11.891879999999999</v>
      </c>
      <c r="L11" s="362">
        <f>IF('Effluent Conc'!L11="", " ", 'Effluent Conc'!$D11*'Effluent Conc'!L11*3.78)</f>
        <v>245.18894399999999</v>
      </c>
      <c r="M11" s="362" t="str">
        <f>IF('Effluent Conc'!M11="", " ", 'Effluent Conc'!$D11*'Effluent Conc'!M11*3.78)</f>
        <v xml:space="preserve"> </v>
      </c>
      <c r="N11" s="362">
        <f>IF('Effluent Conc'!N11="", " ", 'Effluent Conc'!$D11*'Effluent Conc'!N11*3.78)</f>
        <v>54.053999999999995</v>
      </c>
      <c r="O11" s="362">
        <f>IF('Effluent Conc'!O11="", " ", 'Effluent Conc'!$D11*'Effluent Conc'!O11*3.78)</f>
        <v>29.729699999999998</v>
      </c>
      <c r="P11" s="362">
        <f>IF('Effluent Conc'!P11="", " ", 'Effluent Conc'!$E11*'Effluent Conc'!P11*3.78)</f>
        <v>121.52284199999998</v>
      </c>
      <c r="Q11" s="363">
        <f>IF('Effluent Conc'!U11="", " ", 'Effluent Conc'!$D11*'Effluent Conc'!U11*3.78)</f>
        <v>69.189119999999988</v>
      </c>
    </row>
    <row r="12" spans="1:17" s="17" customFormat="1" x14ac:dyDescent="0.25">
      <c r="A12" s="295" t="str">
        <f>'Effluent Conc'!A12</f>
        <v>Q4 2012</v>
      </c>
      <c r="B12" s="88">
        <f>'Effluent Conc'!B12</f>
        <v>41249</v>
      </c>
      <c r="C12" s="328" t="str">
        <f>'Effluent Conc'!C12</f>
        <v>y</v>
      </c>
      <c r="D12" s="244">
        <f>'Effluent Conc'!D12</f>
        <v>4</v>
      </c>
      <c r="E12" s="244">
        <f>'Effluent Conc'!E12</f>
        <v>7.94</v>
      </c>
      <c r="F12" s="362">
        <f>IF(OR('Effluent Conc'!F12=0,'Effluent Conc'!F12=""), " ", 'Effluent Conc'!$D12*'Effluent Conc'!F12*3.78)</f>
        <v>487.00008000000003</v>
      </c>
      <c r="G12" s="362">
        <f>IF(OR('Effluent Conc'!G12=0,'Effluent Conc'!G12=""), " ", 'Effluent Conc'!$D12*'Effluent Conc'!G12*3.78)</f>
        <v>343.05768</v>
      </c>
      <c r="H12" s="362">
        <f>IF('Effluent Conc'!H12="", " ", 'Effluent Conc'!$D12*'Effluent Conc'!H12*3.78)</f>
        <v>423.35999999999996</v>
      </c>
      <c r="I12" s="362">
        <f>IF('Effluent Conc'!I12="", " ", 'Effluent Conc'!$D12*'Effluent Conc'!I12*3.78)</f>
        <v>279.41759999999999</v>
      </c>
      <c r="J12" s="362">
        <f>IF('Effluent Conc'!J12="", " ", 'Effluent Conc'!$D12*'Effluent Conc'!J12*3.78)</f>
        <v>61.99199999999999</v>
      </c>
      <c r="K12" s="362">
        <f>IF('Effluent Conc'!K12="", " ", 'Effluent Conc'!$D12*'Effluent Conc'!K12*3.78)</f>
        <v>1.64808</v>
      </c>
      <c r="L12" s="362">
        <f>IF('Effluent Conc'!L12="", " ", 'Effluent Conc'!$D12*'Effluent Conc'!L12*3.78)</f>
        <v>298.46879999999999</v>
      </c>
      <c r="M12" s="362" t="str">
        <f>IF('Effluent Conc'!M12="", " ", 'Effluent Conc'!$D12*'Effluent Conc'!M12*3.78)</f>
        <v xml:space="preserve"> </v>
      </c>
      <c r="N12" s="362">
        <f>IF('Effluent Conc'!N12="", " ", 'Effluent Conc'!$D12*'Effluent Conc'!N12*3.78)</f>
        <v>98.28</v>
      </c>
      <c r="O12" s="362">
        <f>IF('Effluent Conc'!O12="", " ", 'Effluent Conc'!$D12*'Effluent Conc'!O12*3.78)</f>
        <v>94.5</v>
      </c>
      <c r="P12" s="362">
        <f>IF('Effluent Conc'!P12="", " ", 'Effluent Conc'!$E12*'Effluent Conc'!P12*3.78)</f>
        <v>238.30480800000001</v>
      </c>
      <c r="Q12" s="363">
        <f>IF('Effluent Conc'!U12="", " ", 'Effluent Conc'!$D12*'Effluent Conc'!U12*3.78)</f>
        <v>60.48</v>
      </c>
    </row>
    <row r="13" spans="1:17" x14ac:dyDescent="0.25">
      <c r="A13" s="295" t="str">
        <f>'Effluent Conc'!A13</f>
        <v>Q1 2013</v>
      </c>
      <c r="B13" s="88">
        <f>'Effluent Conc'!B13</f>
        <v>41284</v>
      </c>
      <c r="C13" s="328" t="str">
        <f>'Effluent Conc'!C13</f>
        <v>n</v>
      </c>
      <c r="D13" s="244">
        <f>'Effluent Conc'!D13</f>
        <v>3.35</v>
      </c>
      <c r="E13" s="244">
        <f>'Effluent Conc'!E13</f>
        <v>7</v>
      </c>
      <c r="F13" s="362">
        <f>IF(OR('Effluent Conc'!F13=0,'Effluent Conc'!F13=""), " ", 'Effluent Conc'!$D13*'Effluent Conc'!F13*3.78)</f>
        <v>688.86720000000003</v>
      </c>
      <c r="G13" s="362">
        <f>IF(OR('Effluent Conc'!G13=0,'Effluent Conc'!G13=""), " ", 'Effluent Conc'!$D13*'Effluent Conc'!G13*3.78)</f>
        <v>509.05260000000004</v>
      </c>
      <c r="H13" s="362">
        <f>IF('Effluent Conc'!H13="", " ", 'Effluent Conc'!$D13*'Effluent Conc'!H13*3.78)</f>
        <v>587.56319999999994</v>
      </c>
      <c r="I13" s="362">
        <f>IF('Effluent Conc'!I13="", " ", 'Effluent Conc'!$D13*'Effluent Conc'!I13*3.78)</f>
        <v>407.74860000000007</v>
      </c>
      <c r="J13" s="362">
        <f>IF('Effluent Conc'!J13="", " ", 'Effluent Conc'!$D13*'Effluent Conc'!J13*3.78)</f>
        <v>100.92411</v>
      </c>
      <c r="K13" s="362">
        <f>IF('Effluent Conc'!K13="", " ", 'Effluent Conc'!$D13*'Effluent Conc'!K13*3.78)</f>
        <v>0.37988999999999995</v>
      </c>
      <c r="L13" s="362">
        <f>IF('Effluent Conc'!L13="", " ", 'Effluent Conc'!$D13*'Effluent Conc'!L13*3.78)</f>
        <v>392.553</v>
      </c>
      <c r="M13" s="362" t="str">
        <f>IF('Effluent Conc'!M13="", " ", 'Effluent Conc'!$D13*'Effluent Conc'!M13*3.78)</f>
        <v xml:space="preserve"> </v>
      </c>
      <c r="N13" s="362">
        <f>IF('Effluent Conc'!N13="", " ", 'Effluent Conc'!$D13*'Effluent Conc'!N13*3.78)</f>
        <v>69.646500000000003</v>
      </c>
      <c r="O13" s="362">
        <f>IF('Effluent Conc'!O13="", " ", 'Effluent Conc'!$D13*'Effluent Conc'!O13*3.78)</f>
        <v>53.817749999999997</v>
      </c>
      <c r="P13" s="362">
        <f>IF('Effluent Conc'!P13="", " ", 'Effluent Conc'!$E13*'Effluent Conc'!P13*3.78)</f>
        <v>185.22</v>
      </c>
      <c r="Q13" s="363">
        <f>IF('Effluent Conc'!U13="", " ", 'Effluent Conc'!$D13*'Effluent Conc'!U13*3.78)</f>
        <v>106.36919999999999</v>
      </c>
    </row>
    <row r="14" spans="1:17" x14ac:dyDescent="0.25">
      <c r="A14" s="295" t="str">
        <f>'Effluent Conc'!A14</f>
        <v>Q1 2013</v>
      </c>
      <c r="B14" s="88">
        <f>'Effluent Conc'!B14</f>
        <v>41312</v>
      </c>
      <c r="C14" s="328" t="str">
        <f>'Effluent Conc'!C14</f>
        <v>n</v>
      </c>
      <c r="D14" s="244">
        <f>'Effluent Conc'!D14</f>
        <v>3.26</v>
      </c>
      <c r="E14" s="244">
        <f>'Effluent Conc'!E14</f>
        <v>6.64</v>
      </c>
      <c r="F14" s="362">
        <f>IF(OR('Effluent Conc'!F14=0,'Effluent Conc'!F14=""), " ", 'Effluent Conc'!$D14*'Effluent Conc'!F14*3.78)</f>
        <v>674.19271079999987</v>
      </c>
      <c r="G14" s="362">
        <f>IF(OR('Effluent Conc'!G14=0,'Effluent Conc'!G14=""), " ", 'Effluent Conc'!$D14*'Effluent Conc'!G14*3.78)</f>
        <v>556.87965479999991</v>
      </c>
      <c r="H14" s="362">
        <f>IF('Effluent Conc'!H14="", " ", 'Effluent Conc'!$D14*'Effluent Conc'!H14*3.78)</f>
        <v>572.76374399999986</v>
      </c>
      <c r="I14" s="362">
        <f>IF('Effluent Conc'!I14="", " ", 'Effluent Conc'!$D14*'Effluent Conc'!I14*3.78)</f>
        <v>455.45068799999996</v>
      </c>
      <c r="J14" s="362">
        <f>IF('Effluent Conc'!J14="", " ", 'Effluent Conc'!$D14*'Effluent Conc'!J14*3.78)</f>
        <v>100.43082</v>
      </c>
      <c r="K14" s="362">
        <f>IF('Effluent Conc'!K14="", " ", 'Effluent Conc'!$D14*'Effluent Conc'!K14*3.78)</f>
        <v>0.9981468</v>
      </c>
      <c r="L14" s="362">
        <f>IF('Effluent Conc'!L14="", " ", 'Effluent Conc'!$D14*'Effluent Conc'!L14*3.78)</f>
        <v>262.47564</v>
      </c>
      <c r="M14" s="362" t="str">
        <f>IF('Effluent Conc'!M14="", " ", 'Effluent Conc'!$D14*'Effluent Conc'!M14*3.78)</f>
        <v xml:space="preserve"> </v>
      </c>
      <c r="N14" s="362">
        <f>IF('Effluent Conc'!N14="", " ", 'Effluent Conc'!$D14*'Effluent Conc'!N14*3.78)</f>
        <v>41.404607999999989</v>
      </c>
      <c r="O14" s="362">
        <f>IF('Effluent Conc'!O14="", " ", 'Effluent Conc'!$D14*'Effluent Conc'!O14*3.78)</f>
        <v>22.304267999999997</v>
      </c>
      <c r="P14" s="362">
        <f>IF('Effluent Conc'!P14="", " ", 'Effluent Conc'!$E14*'Effluent Conc'!P14*3.78)</f>
        <v>166.65868799999998</v>
      </c>
      <c r="Q14" s="363">
        <f>IF('Effluent Conc'!U14="", " ", 'Effluent Conc'!$D14*'Effluent Conc'!U14*3.78)</f>
        <v>49.291199999999996</v>
      </c>
    </row>
    <row r="15" spans="1:17" ht="15" customHeight="1" x14ac:dyDescent="0.25">
      <c r="A15" s="295" t="str">
        <f>'Effluent Conc'!A15</f>
        <v>Q1 2013</v>
      </c>
      <c r="B15" s="88">
        <f>'Effluent Conc'!B15</f>
        <v>41338</v>
      </c>
      <c r="C15" s="328" t="str">
        <f>'Effluent Conc'!C15</f>
        <v>n</v>
      </c>
      <c r="D15" s="244">
        <f>'Effluent Conc'!D15</f>
        <v>3.18</v>
      </c>
      <c r="E15" s="244">
        <f>'Effluent Conc'!E15</f>
        <v>6</v>
      </c>
      <c r="F15" s="362">
        <f>IF(OR('Effluent Conc'!F15=0,'Effluent Conc'!F15=""), " ", 'Effluent Conc'!$D15*'Effluent Conc'!F15*3.78)</f>
        <v>463.02580800000004</v>
      </c>
      <c r="G15" s="362">
        <f>IF(OR('Effluent Conc'!G15=0,'Effluent Conc'!G15=""), " ", 'Effluent Conc'!$D15*'Effluent Conc'!G15*3.78)</f>
        <v>375.87790799999999</v>
      </c>
      <c r="H15" s="362">
        <f>IF('Effluent Conc'!H15="", " ", 'Effluent Conc'!$D15*'Effluent Conc'!H15*3.78)</f>
        <v>437.54255999999998</v>
      </c>
      <c r="I15" s="362">
        <f>IF('Effluent Conc'!I15="", " ", 'Effluent Conc'!$D15*'Effluent Conc'!I15*3.78)</f>
        <v>350.39465999999999</v>
      </c>
      <c r="J15" s="362">
        <f>IF('Effluent Conc'!J15="", " ", 'Effluent Conc'!$D15*'Effluent Conc'!J15*3.78)</f>
        <v>25.242840000000001</v>
      </c>
      <c r="K15" s="362">
        <f>IF('Effluent Conc'!K15="", " ", 'Effluent Conc'!$D15*'Effluent Conc'!K15*3.78)</f>
        <v>0.24040800000000001</v>
      </c>
      <c r="L15" s="362">
        <f>IF('Effluent Conc'!L15="", " ", 'Effluent Conc'!$D15*'Effluent Conc'!L15*3.78)</f>
        <v>343.30262399999998</v>
      </c>
      <c r="M15" s="362" t="str">
        <f>IF('Effluent Conc'!M15="", " ", 'Effluent Conc'!$D15*'Effluent Conc'!M15*3.78)</f>
        <v xml:space="preserve"> </v>
      </c>
      <c r="N15" s="362">
        <f>IF('Effluent Conc'!N15="", " ", 'Effluent Conc'!$D15*'Effluent Conc'!N15*3.78)</f>
        <v>114.79482</v>
      </c>
      <c r="O15" s="362">
        <f>IF('Effluent Conc'!O15="", " ", 'Effluent Conc'!$D15*'Effluent Conc'!O15*3.78)</f>
        <v>90.153000000000006</v>
      </c>
      <c r="P15" s="362">
        <f>IF('Effluent Conc'!P15="", " ", 'Effluent Conc'!$E15*'Effluent Conc'!P15*3.78)</f>
        <v>136.07999999999998</v>
      </c>
      <c r="Q15" s="363">
        <f>IF('Effluent Conc'!U15="", " ", 'Effluent Conc'!$D15*'Effluent Conc'!U15*3.78)</f>
        <v>141.84072</v>
      </c>
    </row>
    <row r="16" spans="1:17" x14ac:dyDescent="0.25">
      <c r="A16" s="295" t="str">
        <f>'Effluent Conc'!A16</f>
        <v>Q1 2013</v>
      </c>
      <c r="B16" s="88">
        <f>'Effluent Conc'!B16</f>
        <v>41347</v>
      </c>
      <c r="C16" s="328" t="str">
        <f>'Effluent Conc'!C16</f>
        <v>n</v>
      </c>
      <c r="D16" s="244">
        <f>'Effluent Conc'!D16</f>
        <v>3.02</v>
      </c>
      <c r="E16" s="244">
        <f>'Effluent Conc'!E16</f>
        <v>6.5</v>
      </c>
      <c r="F16" s="362">
        <f>IF(OR('Effluent Conc'!F16=0,'Effluent Conc'!F16=""), " ", 'Effluent Conc'!$D16*'Effluent Conc'!F16*3.78)</f>
        <v>509.91202079999994</v>
      </c>
      <c r="G16" s="362">
        <f>IF(OR('Effluent Conc'!G16=0,'Effluent Conc'!G16=""), " ", 'Effluent Conc'!$D16*'Effluent Conc'!G16*3.78)</f>
        <v>426.57814080000003</v>
      </c>
      <c r="H16" s="362">
        <f>IF('Effluent Conc'!H16="", " ", 'Effluent Conc'!$D16*'Effluent Conc'!H16*3.78)</f>
        <v>415.52783999999997</v>
      </c>
      <c r="I16" s="362">
        <f>IF('Effluent Conc'!I16="", " ", 'Effluent Conc'!$D16*'Effluent Conc'!I16*3.78)</f>
        <v>332.19396</v>
      </c>
      <c r="J16" s="362">
        <f>IF('Effluent Conc'!J16="", " ", 'Effluent Conc'!$D16*'Effluent Conc'!J16*3.78)</f>
        <v>94.178699999999992</v>
      </c>
      <c r="K16" s="362">
        <f>IF('Effluent Conc'!K16="", " ", 'Effluent Conc'!$D16*'Effluent Conc'!K16*3.78)</f>
        <v>0.20548079999999999</v>
      </c>
      <c r="L16" s="362">
        <f>IF('Effluent Conc'!L16="", " ", 'Effluent Conc'!$D16*'Effluent Conc'!L16*3.78)</f>
        <v>326.02953599999995</v>
      </c>
      <c r="M16" s="362" t="str">
        <f>IF('Effluent Conc'!M16="", " ", 'Effluent Conc'!$D16*'Effluent Conc'!M16*3.78)</f>
        <v xml:space="preserve"> </v>
      </c>
      <c r="N16" s="362">
        <f>IF('Effluent Conc'!N16="", " ", 'Effluent Conc'!$D16*'Effluent Conc'!N16*3.78)</f>
        <v>143.83655999999999</v>
      </c>
      <c r="O16" s="362">
        <f>IF('Effluent Conc'!O16="", " ", 'Effluent Conc'!$D16*'Effluent Conc'!O16*3.78)</f>
        <v>37.100699999999996</v>
      </c>
      <c r="P16" s="362">
        <f>IF('Effluent Conc'!P16="", " ", 'Effluent Conc'!$E16*'Effluent Conc'!P16*3.78)</f>
        <v>159.70499999999998</v>
      </c>
      <c r="Q16" s="363">
        <f>IF('Effluent Conc'!U16="", " ", 'Effluent Conc'!$D16*'Effluent Conc'!U16*3.78)</f>
        <v>71.347499999999997</v>
      </c>
    </row>
    <row r="17" spans="1:17" x14ac:dyDescent="0.25">
      <c r="A17" s="295" t="str">
        <f>'Effluent Conc'!A17</f>
        <v>Q2 2013</v>
      </c>
      <c r="B17" s="88">
        <f>'Effluent Conc'!B17</f>
        <v>41352</v>
      </c>
      <c r="C17" s="328" t="str">
        <f>'Effluent Conc'!C17</f>
        <v>n</v>
      </c>
      <c r="D17" s="244">
        <f>'Effluent Conc'!D17</f>
        <v>2.93</v>
      </c>
      <c r="E17" s="244">
        <f>'Effluent Conc'!E17</f>
        <v>5.89</v>
      </c>
      <c r="F17" s="362">
        <f>IF(OR('Effluent Conc'!F17=0,'Effluent Conc'!F17=""), " ", 'Effluent Conc'!$D17*'Effluent Conc'!F17*3.78)</f>
        <v>606.15664200000015</v>
      </c>
      <c r="G17" s="362">
        <f>IF(OR('Effluent Conc'!G17=0,'Effluent Conc'!G17=""), " ", 'Effluent Conc'!$D17*'Effluent Conc'!G17*3.78)</f>
        <v>478.78954200000004</v>
      </c>
      <c r="H17" s="362">
        <f>IF('Effluent Conc'!H17="", " ", 'Effluent Conc'!$D17*'Effluent Conc'!H17*3.78)</f>
        <v>533.83428000000004</v>
      </c>
      <c r="I17" s="362">
        <f>IF('Effluent Conc'!I17="", " ", 'Effluent Conc'!$D17*'Effluent Conc'!I17*3.78)</f>
        <v>406.46718000000004</v>
      </c>
      <c r="J17" s="362">
        <f>IF('Effluent Conc'!J17="", " ", 'Effluent Conc'!$D17*'Effluent Conc'!J17*3.78)</f>
        <v>71.990099999999998</v>
      </c>
      <c r="K17" s="362">
        <f>IF('Effluent Conc'!K17="", " ", 'Effluent Conc'!$D17*'Effluent Conc'!K17*3.78)</f>
        <v>0.332262</v>
      </c>
      <c r="L17" s="362">
        <f>IF('Effluent Conc'!L17="", " ", 'Effluent Conc'!$D17*'Effluent Conc'!L17*3.78)</f>
        <v>381.43677599999995</v>
      </c>
      <c r="M17" s="362" t="str">
        <f>IF('Effluent Conc'!M17="", " ", 'Effluent Conc'!$D17*'Effluent Conc'!M17*3.78)</f>
        <v xml:space="preserve"> </v>
      </c>
      <c r="N17" s="362">
        <f>IF('Effluent Conc'!N17="", " ", 'Effluent Conc'!$D17*'Effluent Conc'!N17*3.78)</f>
        <v>138.4425</v>
      </c>
      <c r="O17" s="362">
        <f>IF('Effluent Conc'!O17="", " ", 'Effluent Conc'!$D17*'Effluent Conc'!O17*3.78)</f>
        <v>112.41531000000001</v>
      </c>
      <c r="P17" s="362">
        <f>IF('Effluent Conc'!P17="", " ", 'Effluent Conc'!$E17*'Effluent Conc'!P17*3.78)</f>
        <v>131.13613799999999</v>
      </c>
      <c r="Q17" s="363">
        <f>IF('Effluent Conc'!U17="", " ", 'Effluent Conc'!$D17*'Effluent Conc'!U17*3.78)</f>
        <v>104.10876</v>
      </c>
    </row>
    <row r="18" spans="1:17" x14ac:dyDescent="0.25">
      <c r="A18" s="295" t="str">
        <f>'Effluent Conc'!A18</f>
        <v>Q2 2013</v>
      </c>
      <c r="B18" s="88">
        <f>'Effluent Conc'!B18</f>
        <v>41368</v>
      </c>
      <c r="C18" s="328" t="str">
        <f>'Effluent Conc'!C18</f>
        <v>y</v>
      </c>
      <c r="D18" s="244">
        <f>'Effluent Conc'!D18</f>
        <v>3.3</v>
      </c>
      <c r="E18" s="244">
        <f>'Effluent Conc'!E18</f>
        <v>6.82</v>
      </c>
      <c r="F18" s="362">
        <f>IF(OR('Effluent Conc'!F18=0,'Effluent Conc'!F18=""), " ", 'Effluent Conc'!$D18*'Effluent Conc'!F18*3.78)</f>
        <v>603.24263999999994</v>
      </c>
      <c r="G18" s="362">
        <f>IF(OR('Effluent Conc'!G18=0,'Effluent Conc'!G18=""), " ", 'Effluent Conc'!$D18*'Effluent Conc'!G18*3.78)</f>
        <v>478.12841999999995</v>
      </c>
      <c r="H18" s="362">
        <f>IF('Effluent Conc'!H18="", " ", 'Effluent Conc'!$D18*'Effluent Conc'!H18*3.78)</f>
        <v>561.70421999999996</v>
      </c>
      <c r="I18" s="362">
        <f>IF('Effluent Conc'!I18="", " ", 'Effluent Conc'!$D18*'Effluent Conc'!I18*3.78)</f>
        <v>436.59</v>
      </c>
      <c r="J18" s="362">
        <f>IF('Effluent Conc'!J18="", " ", 'Effluent Conc'!$D18*'Effluent Conc'!J18*3.78)</f>
        <v>36.299339999999994</v>
      </c>
      <c r="K18" s="362">
        <f>IF('Effluent Conc'!K18="", " ", 'Effluent Conc'!$D18*'Effluent Conc'!K18*3.78)</f>
        <v>5.2390799999999995</v>
      </c>
      <c r="L18" s="362">
        <f>IF('Effluent Conc'!L18="", " ", 'Effluent Conc'!$D18*'Effluent Conc'!L18*3.78)</f>
        <v>389.43827999999996</v>
      </c>
      <c r="M18" s="362" t="str">
        <f>IF('Effluent Conc'!M18="", " ", 'Effluent Conc'!$D18*'Effluent Conc'!M18*3.78)</f>
        <v xml:space="preserve"> </v>
      </c>
      <c r="N18" s="362">
        <f>IF('Effluent Conc'!N18="", " ", 'Effluent Conc'!$D18*'Effluent Conc'!N18*3.78)</f>
        <v>155.05181999999999</v>
      </c>
      <c r="O18" s="362">
        <f>IF('Effluent Conc'!O18="", " ", 'Effluent Conc'!$D18*'Effluent Conc'!O18*3.78)</f>
        <v>125.98739999999999</v>
      </c>
      <c r="P18" s="362">
        <f>IF('Effluent Conc'!P18="", " ", 'Effluent Conc'!$E18*'Effluent Conc'!P18*3.78)</f>
        <v>175.81687200000002</v>
      </c>
      <c r="Q18" s="363">
        <f>IF('Effluent Conc'!U18="", " ", 'Effluent Conc'!$D18*'Effluent Conc'!U18*3.78)</f>
        <v>118.50299999999999</v>
      </c>
    </row>
    <row r="19" spans="1:17" x14ac:dyDescent="0.25">
      <c r="A19" s="295" t="str">
        <f>'Effluent Conc'!A19</f>
        <v>Q2 2013</v>
      </c>
      <c r="B19" s="88">
        <f>'Effluent Conc'!B19</f>
        <v>41375</v>
      </c>
      <c r="C19" s="328" t="str">
        <f>'Effluent Conc'!C19</f>
        <v>n</v>
      </c>
      <c r="D19" s="244">
        <f>'Effluent Conc'!D19</f>
        <v>3.01</v>
      </c>
      <c r="E19" s="244">
        <f>'Effluent Conc'!E19</f>
        <v>6.58</v>
      </c>
      <c r="F19" s="362">
        <f>IF(OR('Effluent Conc'!F19=0,'Effluent Conc'!F19=""), " ", 'Effluent Conc'!$D19*'Effluent Conc'!F19*3.78)</f>
        <v>421.9457129999999</v>
      </c>
      <c r="G19" s="362">
        <f>IF(OR('Effluent Conc'!G19=0,'Effluent Conc'!G19=""), " ", 'Effluent Conc'!$D19*'Effluent Conc'!G19*3.78)</f>
        <v>315.56328299999996</v>
      </c>
      <c r="H19" s="362">
        <f>IF('Effluent Conc'!H19="", " ", 'Effluent Conc'!$D19*'Effluent Conc'!H19*3.78)</f>
        <v>404.82212399999992</v>
      </c>
      <c r="I19" s="362">
        <f>IF('Effluent Conc'!I19="", " ", 'Effluent Conc'!$D19*'Effluent Conc'!I19*3.78)</f>
        <v>298.43969399999997</v>
      </c>
      <c r="J19" s="362">
        <f>IF('Effluent Conc'!J19="", " ", 'Effluent Conc'!$D19*'Effluent Conc'!J19*3.78)</f>
        <v>16.839143999999997</v>
      </c>
      <c r="K19" s="362">
        <f>IF('Effluent Conc'!K19="", " ", 'Effluent Conc'!$D19*'Effluent Conc'!K19*3.78)</f>
        <v>0.28444499999999995</v>
      </c>
      <c r="L19" s="362">
        <f>IF('Effluent Conc'!L19="", " ", 'Effluent Conc'!$D19*'Effluent Conc'!L19*3.78)</f>
        <v>336.89665799999995</v>
      </c>
      <c r="M19" s="362" t="str">
        <f>IF('Effluent Conc'!M19="", " ", 'Effluent Conc'!$D19*'Effluent Conc'!M19*3.78)</f>
        <v xml:space="preserve"> </v>
      </c>
      <c r="N19" s="362">
        <f>IF('Effluent Conc'!N19="", " ", 'Effluent Conc'!$D19*'Effluent Conc'!N19*3.78)</f>
        <v>129.13802999999999</v>
      </c>
      <c r="O19" s="362">
        <f>IF('Effluent Conc'!O19="", " ", 'Effluent Conc'!$D19*'Effluent Conc'!O19*3.78)</f>
        <v>88.177949999999981</v>
      </c>
      <c r="P19" s="362">
        <f>IF('Effluent Conc'!P19="", " ", 'Effluent Conc'!$E19*'Effluent Conc'!P19*3.78)</f>
        <v>163.66039199999997</v>
      </c>
      <c r="Q19" s="363">
        <f>IF('Effluent Conc'!U19="", " ", 'Effluent Conc'!$D19*'Effluent Conc'!U19*3.78)</f>
        <v>47.217869999999998</v>
      </c>
    </row>
    <row r="20" spans="1:17" x14ac:dyDescent="0.25">
      <c r="A20" s="295" t="str">
        <f>'Effluent Conc'!A20</f>
        <v>Q2 2013</v>
      </c>
      <c r="B20" s="88">
        <f>'Effluent Conc'!B20</f>
        <v>41410</v>
      </c>
      <c r="C20" s="130" t="str">
        <f>'Effluent Conc'!C20</f>
        <v>n</v>
      </c>
      <c r="D20" s="244">
        <f>'Effluent Conc'!D20</f>
        <v>2.8679999999999999</v>
      </c>
      <c r="E20" s="244">
        <f>'Effluent Conc'!E20</f>
        <v>5.53</v>
      </c>
      <c r="F20" s="362">
        <f>IF(OR('Effluent Conc'!F20=0,'Effluent Conc'!F20=""), " ", 'Effluent Conc'!$D20*'Effluent Conc'!F20*3.78)</f>
        <v>437.17577903999995</v>
      </c>
      <c r="G20" s="362">
        <f>IF(OR('Effluent Conc'!G20=0,'Effluent Conc'!G20=""), " ", 'Effluent Conc'!$D20*'Effluent Conc'!G20*3.78)</f>
        <v>358.25300783999995</v>
      </c>
      <c r="H20" s="362">
        <f>IF('Effluent Conc'!H20="", " ", 'Effluent Conc'!$D20*'Effluent Conc'!H20*3.78)</f>
        <v>382.47189120000002</v>
      </c>
      <c r="I20" s="362">
        <f>IF('Effluent Conc'!I20="", " ", 'Effluent Conc'!$D20*'Effluent Conc'!I20*3.78)</f>
        <v>303.54912000000002</v>
      </c>
      <c r="J20" s="362">
        <f>IF('Effluent Conc'!J20="", " ", 'Effluent Conc'!$D20*'Effluent Conc'!J20*3.78)</f>
        <v>54.205199999999998</v>
      </c>
      <c r="K20" s="362">
        <f>IF('Effluent Conc'!K20="", " ", 'Effluent Conc'!$D20*'Effluent Conc'!K20*3.78)</f>
        <v>0.49868783999999994</v>
      </c>
      <c r="L20" s="362">
        <f>IF('Effluent Conc'!L20="", " ", 'Effluent Conc'!$D20*'Effluent Conc'!L20*3.78)</f>
        <v>323.27981279999995</v>
      </c>
      <c r="M20" s="362" t="str">
        <f>IF('Effluent Conc'!M20="", " ", 'Effluent Conc'!$D20*'Effluent Conc'!M20*3.78)</f>
        <v xml:space="preserve"> </v>
      </c>
      <c r="N20" s="362">
        <f>IF('Effluent Conc'!N20="", " ", 'Effluent Conc'!$D20*'Effluent Conc'!N20*3.78)</f>
        <v>119.3598504</v>
      </c>
      <c r="O20" s="362">
        <f>IF('Effluent Conc'!O20="", " ", 'Effluent Conc'!$D20*'Effluent Conc'!O20*3.78)</f>
        <v>73.177019999999985</v>
      </c>
      <c r="P20" s="362">
        <f>IF('Effluent Conc'!P20="", " ", 'Effluent Conc'!$E20*'Effluent Conc'!P20*3.78)</f>
        <v>221.57604000000001</v>
      </c>
      <c r="Q20" s="363">
        <f>IF('Effluent Conc'!U20="", " ", 'Effluent Conc'!$D20*'Effluent Conc'!U20*3.78)</f>
        <v>54.205199999999998</v>
      </c>
    </row>
    <row r="21" spans="1:17" ht="15" customHeight="1" x14ac:dyDescent="0.25">
      <c r="A21" s="295" t="str">
        <f>'Effluent Conc'!A21</f>
        <v>Q2 2013</v>
      </c>
      <c r="B21" s="88">
        <f>'Effluent Conc'!B21</f>
        <v>41438</v>
      </c>
      <c r="C21" s="130" t="str">
        <f>'Effluent Conc'!C21</f>
        <v>n</v>
      </c>
      <c r="D21" s="244">
        <f>'Effluent Conc'!D21</f>
        <v>2.8039999999999998</v>
      </c>
      <c r="E21" s="244">
        <f>'Effluent Conc'!E21</f>
        <v>6.14</v>
      </c>
      <c r="F21" s="362">
        <f>IF(OR('Effluent Conc'!F21=0,'Effluent Conc'!F21=""), " ", 'Effluent Conc'!$D21*'Effluent Conc'!F21*3.78)</f>
        <v>592.46960975999991</v>
      </c>
      <c r="G21" s="362">
        <f>IF(OR('Effluent Conc'!G21=0,'Effluent Conc'!G21=""), " ", 'Effluent Conc'!$D21*'Effluent Conc'!G21*3.78)</f>
        <v>480.12953687999993</v>
      </c>
      <c r="H21" s="362">
        <f>IF('Effluent Conc'!H21="", " ", 'Effluent Conc'!$D21*'Effluent Conc'!H21*3.78)</f>
        <v>480.12953687999993</v>
      </c>
      <c r="I21" s="362">
        <f>IF('Effluent Conc'!I21="", " ", 'Effluent Conc'!$D21*'Effluent Conc'!I21*3.78)</f>
        <v>367.78946399999995</v>
      </c>
      <c r="J21" s="362">
        <f>IF('Effluent Conc'!J21="", " ", 'Effluent Conc'!$D21*'Effluent Conc'!J21*3.78)</f>
        <v>111.82071599999999</v>
      </c>
      <c r="K21" s="362">
        <f>IF('Effluent Conc'!K21="", " ", 'Effluent Conc'!$D21*'Effluent Conc'!K21*3.78)</f>
        <v>0.51935687999999991</v>
      </c>
      <c r="L21" s="362">
        <f>IF('Effluent Conc'!L21="", " ", 'Effluent Conc'!$D21*'Effluent Conc'!L21*3.78)</f>
        <v>316.06575839999999</v>
      </c>
      <c r="M21" s="362" t="str">
        <f>IF('Effluent Conc'!M21="", " ", 'Effluent Conc'!$D21*'Effluent Conc'!M21*3.78)</f>
        <v xml:space="preserve"> </v>
      </c>
      <c r="N21" s="362">
        <f>IF('Effluent Conc'!N21="", " ", 'Effluent Conc'!$D21*'Effluent Conc'!N21*3.78)</f>
        <v>97.511903999999987</v>
      </c>
      <c r="O21" s="362">
        <f>IF('Effluent Conc'!O21="", " ", 'Effluent Conc'!$D21*'Effluent Conc'!O21*3.78)</f>
        <v>73.133927999999997</v>
      </c>
      <c r="P21" s="362">
        <f>IF('Effluent Conc'!P21="", " ", 'Effluent Conc'!$E21*'Effluent Conc'!P21*3.78)</f>
        <v>184.51313999999996</v>
      </c>
      <c r="Q21" s="363">
        <f>IF('Effluent Conc'!U21="", " ", 'Effluent Conc'!$D21*'Effluent Conc'!U21*3.78)</f>
        <v>82.673135999999985</v>
      </c>
    </row>
    <row r="22" spans="1:17" x14ac:dyDescent="0.25">
      <c r="A22" s="295" t="str">
        <f>'Effluent Conc'!A22</f>
        <v>Q3 2013</v>
      </c>
      <c r="B22" s="88">
        <f>'Effluent Conc'!B22</f>
        <v>41466</v>
      </c>
      <c r="C22" s="130" t="str">
        <f>'Effluent Conc'!C22</f>
        <v>n</v>
      </c>
      <c r="D22" s="244">
        <f>'Effluent Conc'!D22</f>
        <v>2.7949999999999999</v>
      </c>
      <c r="E22" s="244">
        <f>'Effluent Conc'!E22</f>
        <v>6.81</v>
      </c>
      <c r="F22" s="362">
        <f>IF(OR('Effluent Conc'!F22=0,'Effluent Conc'!F22=""), " ", 'Effluent Conc'!$D22*'Effluent Conc'!F22*3.78)</f>
        <v>322.02424799999994</v>
      </c>
      <c r="G22" s="362">
        <f>IF(OR('Effluent Conc'!G22=0,'Effluent Conc'!G22=""), " ", 'Effluent Conc'!$D22*'Effluent Conc'!G22*3.78)</f>
        <v>313.149564</v>
      </c>
      <c r="H22" s="362">
        <f>IF('Effluent Conc'!H22="", " ", 'Effluent Conc'!$D22*'Effluent Conc'!H22*3.78)</f>
        <v>227.78355599999998</v>
      </c>
      <c r="I22" s="362">
        <f>IF('Effluent Conc'!I22="", " ", 'Effluent Conc'!$D22*'Effluent Conc'!I22*3.78)</f>
        <v>218.90887199999997</v>
      </c>
      <c r="J22" s="362">
        <f>IF('Effluent Conc'!J22="", " ", 'Effluent Conc'!$D22*'Effluent Conc'!J22*3.78)</f>
        <v>71.842680000000001</v>
      </c>
      <c r="K22" s="362">
        <f>IF('Effluent Conc'!K22="", " ", 'Effluent Conc'!$D22*'Effluent Conc'!K22*3.78)</f>
        <v>22.398011999999998</v>
      </c>
      <c r="L22" s="362">
        <f>IF('Effluent Conc'!L22="", " ", 'Effluent Conc'!$D22*'Effluent Conc'!L22*3.78)</f>
        <v>210.77374499999999</v>
      </c>
      <c r="M22" s="362" t="str">
        <f>IF('Effluent Conc'!M22="", " ", 'Effluent Conc'!$D22*'Effluent Conc'!M22*3.78)</f>
        <v xml:space="preserve"> </v>
      </c>
      <c r="N22" s="362">
        <f>IF('Effluent Conc'!N22="", " ", 'Effluent Conc'!$D22*'Effluent Conc'!N22*3.78)</f>
        <v>43.316909999999993</v>
      </c>
      <c r="O22" s="362">
        <f>IF('Effluent Conc'!O22="", " ", 'Effluent Conc'!$D22*'Effluent Conc'!O22*3.78)</f>
        <v>20.918897999999999</v>
      </c>
      <c r="P22" s="362">
        <f>IF('Effluent Conc'!P22="", " ", 'Effluent Conc'!$E22*'Effluent Conc'!P22*3.78)</f>
        <v>59.849684999999994</v>
      </c>
      <c r="Q22" s="363">
        <f>IF('Effluent Conc'!U22="", " ", 'Effluent Conc'!$D22*'Effluent Conc'!U22*3.78)</f>
        <v>61.277579999999993</v>
      </c>
    </row>
    <row r="23" spans="1:17" x14ac:dyDescent="0.25">
      <c r="A23" s="295" t="str">
        <f>'Effluent Conc'!A23</f>
        <v>Q3 2013</v>
      </c>
      <c r="B23" s="88">
        <f>'Effluent Conc'!B23</f>
        <v>41494</v>
      </c>
      <c r="C23" s="130" t="str">
        <f>'Effluent Conc'!C23</f>
        <v>n</v>
      </c>
      <c r="D23" s="244">
        <f>'Effluent Conc'!D23</f>
        <v>2.9550000000000001</v>
      </c>
      <c r="E23" s="244">
        <f>'Effluent Conc'!E23</f>
        <v>7.35</v>
      </c>
      <c r="F23" s="362">
        <f>IF(OR('Effluent Conc'!F23=0,'Effluent Conc'!F23=""), " ", 'Effluent Conc'!$D23*'Effluent Conc'!F23*3.78)</f>
        <v>419.2621964999999</v>
      </c>
      <c r="G23" s="362">
        <f>IF(OR('Effluent Conc'!G23=0,'Effluent Conc'!G23=""), " ", 'Effluent Conc'!$D23*'Effluent Conc'!G23*3.78)</f>
        <v>411.8900625</v>
      </c>
      <c r="H23" s="362">
        <f>IF('Effluent Conc'!H23="", " ", 'Effluent Conc'!$D23*'Effluent Conc'!H23*3.78)</f>
        <v>251.32274999999998</v>
      </c>
      <c r="I23" s="362">
        <f>IF('Effluent Conc'!I23="", " ", 'Effluent Conc'!$D23*'Effluent Conc'!I23*3.78)</f>
        <v>243.95061599999997</v>
      </c>
      <c r="J23" s="362">
        <f>IF('Effluent Conc'!J23="", " ", 'Effluent Conc'!$D23*'Effluent Conc'!J23*3.78)</f>
        <v>160.84655999999998</v>
      </c>
      <c r="K23" s="362">
        <f>IF('Effluent Conc'!K23="", " ", 'Effluent Conc'!$D23*'Effluent Conc'!K23*3.78)</f>
        <v>7.0928864999999996</v>
      </c>
      <c r="L23" s="362">
        <f>IF('Effluent Conc'!L23="", " ", 'Effluent Conc'!$D23*'Effluent Conc'!L23*3.78)</f>
        <v>372.96296100000001</v>
      </c>
      <c r="M23" s="362" t="str">
        <f>IF('Effluent Conc'!M23="", " ", 'Effluent Conc'!$D23*'Effluent Conc'!M23*3.78)</f>
        <v xml:space="preserve"> </v>
      </c>
      <c r="N23" s="362">
        <f>IF('Effluent Conc'!N23="", " ", 'Effluent Conc'!$D23*'Effluent Conc'!N23*3.78)</f>
        <v>192.12227999999999</v>
      </c>
      <c r="O23" s="362">
        <f>IF('Effluent Conc'!O23="", " ", 'Effluent Conc'!$D23*'Effluent Conc'!O23*3.78)</f>
        <v>76.290417000000005</v>
      </c>
      <c r="P23" s="362">
        <f>IF('Effluent Conc'!P23="", " ", 'Effluent Conc'!$E23*'Effluent Conc'!P23*3.78)</f>
        <v>133.35839999999996</v>
      </c>
      <c r="Q23" s="363">
        <f>IF('Effluent Conc'!U23="", " ", 'Effluent Conc'!$D23*'Effluent Conc'!U23*3.78)</f>
        <v>91.59317999999999</v>
      </c>
    </row>
    <row r="24" spans="1:17" x14ac:dyDescent="0.25">
      <c r="A24" s="295" t="str">
        <f>'Effluent Conc'!A24</f>
        <v>Q3 2013</v>
      </c>
      <c r="B24" s="88">
        <f>'Effluent Conc'!B24</f>
        <v>41522</v>
      </c>
      <c r="C24" s="130" t="str">
        <f>'Effluent Conc'!C24</f>
        <v>n</v>
      </c>
      <c r="D24" s="244">
        <f>'Effluent Conc'!D24</f>
        <v>2.66</v>
      </c>
      <c r="E24" s="244">
        <f>'Effluent Conc'!E24</f>
        <v>6</v>
      </c>
      <c r="F24" s="362">
        <f>IF(OR('Effluent Conc'!F24=0,'Effluent Conc'!F24=""), " ", 'Effluent Conc'!$D24*'Effluent Conc'!F24*3.78)</f>
        <v>551.20413599999995</v>
      </c>
      <c r="G24" s="362">
        <f>IF(OR('Effluent Conc'!G24=0,'Effluent Conc'!G24=""), " ", 'Effluent Conc'!$D24*'Effluent Conc'!G24*3.78)</f>
        <v>478.00519199999997</v>
      </c>
      <c r="H24" s="362">
        <f>IF('Effluent Conc'!H24="", " ", 'Effluent Conc'!$D24*'Effluent Conc'!H24*3.78)</f>
        <v>354.73334399999999</v>
      </c>
      <c r="I24" s="362">
        <f>IF('Effluent Conc'!I24="", " ", 'Effluent Conc'!$D24*'Effluent Conc'!I24*3.78)</f>
        <v>281.53440000000001</v>
      </c>
      <c r="J24" s="362">
        <f>IF('Effluent Conc'!J24="", " ", 'Effluent Conc'!$D24*'Effluent Conc'!J24*3.78)</f>
        <v>164.89871999999997</v>
      </c>
      <c r="K24" s="362">
        <f>IF('Effluent Conc'!K24="", " ", 'Effluent Conc'!$D24*'Effluent Conc'!K24*3.78)</f>
        <v>31.572072000000002</v>
      </c>
      <c r="L24" s="362">
        <f>IF('Effluent Conc'!L24="", " ", 'Effluent Conc'!$D24*'Effluent Conc'!L24*3.78)</f>
        <v>332.91442799999999</v>
      </c>
      <c r="M24" s="362" t="str">
        <f>IF('Effluent Conc'!M24="", " ", 'Effluent Conc'!$D24*'Effluent Conc'!M24*3.78)</f>
        <v xml:space="preserve"> </v>
      </c>
      <c r="N24" s="362">
        <f>IF('Effluent Conc'!N24="", " ", 'Effluent Conc'!$D24*'Effluent Conc'!N24*3.78)</f>
        <v>172.94256000000001</v>
      </c>
      <c r="O24" s="362">
        <f>IF('Effluent Conc'!O24="", " ", 'Effluent Conc'!$D24*'Effluent Conc'!O24*3.78)</f>
        <v>68.674284</v>
      </c>
      <c r="P24" s="362">
        <f>IF('Effluent Conc'!P24="", " ", 'Effluent Conc'!$E24*'Effluent Conc'!P24*3.78)</f>
        <v>108.86399999999999</v>
      </c>
      <c r="Q24" s="363">
        <f>IF('Effluent Conc'!U24="", " ", 'Effluent Conc'!$D24*'Effluent Conc'!U24*3.78)</f>
        <v>44.241120000000009</v>
      </c>
    </row>
    <row r="25" spans="1:17" x14ac:dyDescent="0.25">
      <c r="A25" s="295" t="str">
        <f>'Effluent Conc'!A25</f>
        <v>4Q 2013</v>
      </c>
      <c r="B25" s="88">
        <f>'Effluent Conc'!B25</f>
        <v>41550</v>
      </c>
      <c r="C25" s="130" t="str">
        <f>'Effluent Conc'!C25</f>
        <v>n</v>
      </c>
      <c r="D25" s="244">
        <f>'Effluent Conc'!D25</f>
        <v>2.7679999999999998</v>
      </c>
      <c r="E25" s="244">
        <f>'Effluent Conc'!E25</f>
        <v>6.44</v>
      </c>
      <c r="F25" s="362">
        <f>IF(OR('Effluent Conc'!F25=0,'Effluent Conc'!F25=""), " ", 'Effluent Conc'!$D25*'Effluent Conc'!F25*3.78)</f>
        <v>758.98892159999991</v>
      </c>
      <c r="G25" s="362">
        <f>IF(OR('Effluent Conc'!G25=0,'Effluent Conc'!G25=""), " ", 'Effluent Conc'!$D25*'Effluent Conc'!G25*3.78)</f>
        <v>703.32554879999986</v>
      </c>
      <c r="H25" s="362">
        <f>IF('Effluent Conc'!H25="", " ", 'Effluent Conc'!$D25*'Effluent Conc'!H25*3.78)</f>
        <v>301.75407359999997</v>
      </c>
      <c r="I25" s="362">
        <f>IF('Effluent Conc'!I25="", " ", 'Effluent Conc'!$D25*'Effluent Conc'!I25*3.78)</f>
        <v>246.09070079999998</v>
      </c>
      <c r="J25" s="362">
        <f>IF('Effluent Conc'!J25="", " ", 'Effluent Conc'!$D25*'Effluent Conc'!J25*3.78)</f>
        <v>292.96511999999996</v>
      </c>
      <c r="K25" s="362">
        <f>IF('Effluent Conc'!K25="", " ", 'Effluent Conc'!$D25*'Effluent Conc'!K25*3.78)</f>
        <v>164.26972799999996</v>
      </c>
      <c r="L25" s="362">
        <f>IF('Effluent Conc'!L25="", " ", 'Effluent Conc'!$D25*'Effluent Conc'!L25*3.78)</f>
        <v>227.78038079999996</v>
      </c>
      <c r="M25" s="362" t="str">
        <f>IF('Effluent Conc'!M25="", " ", 'Effluent Conc'!$D25*'Effluent Conc'!M25*3.78)</f>
        <v xml:space="preserve"> </v>
      </c>
      <c r="N25" s="362">
        <f>IF('Effluent Conc'!N25="", " ", 'Effluent Conc'!$D25*'Effluent Conc'!N25*3.78)</f>
        <v>160.08451199999999</v>
      </c>
      <c r="O25" s="362">
        <f>IF('Effluent Conc'!O25="", " ", 'Effluent Conc'!$D25*'Effluent Conc'!O25*3.78)</f>
        <v>97.306271999999993</v>
      </c>
      <c r="P25" s="362">
        <f>IF('Effluent Conc'!P25="", " ", 'Effluent Conc'!$E25*'Effluent Conc'!P25*3.78)</f>
        <v>211.78583999999998</v>
      </c>
      <c r="Q25" s="363">
        <f>IF('Effluent Conc'!U25="", " ", 'Effluent Conc'!$D25*'Effluent Conc'!U25*3.78)</f>
        <v>45.828115199999999</v>
      </c>
    </row>
    <row r="26" spans="1:17" x14ac:dyDescent="0.25">
      <c r="A26" s="295" t="str">
        <f>'Effluent Conc'!A26</f>
        <v>4Q 2013</v>
      </c>
      <c r="B26" s="88">
        <f>'Effluent Conc'!B26</f>
        <v>41585</v>
      </c>
      <c r="C26" s="130" t="str">
        <f>'Effluent Conc'!C26</f>
        <v>n</v>
      </c>
      <c r="D26" s="244">
        <f>'Effluent Conc'!D26</f>
        <v>2.79</v>
      </c>
      <c r="E26" s="244">
        <f>'Effluent Conc'!E26</f>
        <v>9.08</v>
      </c>
      <c r="F26" s="362">
        <f>IF(OR('Effluent Conc'!F26=0,'Effluent Conc'!F26=""), " ", 'Effluent Conc'!$D26*'Effluent Conc'!F26*3.78)</f>
        <v>701.42776200000003</v>
      </c>
      <c r="G26" s="362">
        <f>IF(OR('Effluent Conc'!G26=0,'Effluent Conc'!G26=""), " ", 'Effluent Conc'!$D26*'Effluent Conc'!G26*3.78)</f>
        <v>571.49857799999995</v>
      </c>
      <c r="H26" s="362">
        <f>IF('Effluent Conc'!H26="", " ", 'Effluent Conc'!$D26*'Effluent Conc'!H26*3.78)</f>
        <v>584.68132799999989</v>
      </c>
      <c r="I26" s="362">
        <f>IF('Effluent Conc'!I26="", " ", 'Effluent Conc'!$D26*'Effluent Conc'!I26*3.78)</f>
        <v>454.75214399999999</v>
      </c>
      <c r="J26" s="362">
        <f>IF('Effluent Conc'!J26="", " ", 'Effluent Conc'!$D26*'Effluent Conc'!J26*3.78)</f>
        <v>66.546521999999996</v>
      </c>
      <c r="K26" s="362">
        <f>IF('Effluent Conc'!K26="", " ", 'Effluent Conc'!$D26*'Effluent Conc'!K26*3.78)</f>
        <v>50.199911999999998</v>
      </c>
      <c r="L26" s="362">
        <f>IF('Effluent Conc'!L26="", " ", 'Effluent Conc'!$D26*'Effluent Conc'!L26*3.78)</f>
        <v>326.29942800000003</v>
      </c>
      <c r="M26" s="362" t="str">
        <f>IF('Effluent Conc'!M26="", " ", 'Effluent Conc'!$D26*'Effluent Conc'!M26*3.78)</f>
        <v xml:space="preserve"> </v>
      </c>
      <c r="N26" s="362">
        <f>IF('Effluent Conc'!N26="", " ", 'Effluent Conc'!$D26*'Effluent Conc'!N26*3.78)</f>
        <v>147.64680000000001</v>
      </c>
      <c r="O26" s="362">
        <f>IF('Effluent Conc'!O26="", " ", 'Effluent Conc'!$D26*'Effluent Conc'!O26*3.78)</f>
        <v>121.07037600000001</v>
      </c>
      <c r="P26" s="362">
        <f>IF('Effluent Conc'!P26="", " ", 'Effluent Conc'!$E26*'Effluent Conc'!P26*3.78)</f>
        <v>132.14123999999998</v>
      </c>
      <c r="Q26" s="363">
        <f>IF('Effluent Conc'!U26="", " ", 'Effluent Conc'!$D26*'Effluent Conc'!U26*3.78)</f>
        <v>28.474740000000001</v>
      </c>
    </row>
    <row r="27" spans="1:17" ht="15" customHeight="1" x14ac:dyDescent="0.25">
      <c r="A27" s="295" t="str">
        <f>'Effluent Conc'!A27</f>
        <v>4Q 2013</v>
      </c>
      <c r="B27" s="88">
        <f>'Effluent Conc'!B27</f>
        <v>41599</v>
      </c>
      <c r="C27" s="130" t="str">
        <f>'Effluent Conc'!C27</f>
        <v>Y</v>
      </c>
      <c r="D27" s="244">
        <f>'Effluent Conc'!D27</f>
        <v>3.76</v>
      </c>
      <c r="E27" s="244">
        <f>'Effluent Conc'!E27</f>
        <v>10.91</v>
      </c>
      <c r="F27" s="362">
        <f>IF(OR('Effluent Conc'!F27=0,'Effluent Conc'!F27=""), " ", 'Effluent Conc'!$D27*'Effluent Conc'!F27*3.78)</f>
        <v>608.30783999999994</v>
      </c>
      <c r="G27" s="362">
        <f>IF(OR('Effluent Conc'!G27=0,'Effluent Conc'!G27=""), " ", 'Effluent Conc'!$D27*'Effluent Conc'!G27*3.78)</f>
        <v>456.51513599999987</v>
      </c>
      <c r="H27" s="362">
        <f>IF('Effluent Conc'!H27="", " ", 'Effluent Conc'!$D27*'Effluent Conc'!H27*3.78)</f>
        <v>446.28191999999996</v>
      </c>
      <c r="I27" s="362">
        <f>IF('Effluent Conc'!I27="", " ", 'Effluent Conc'!$D27*'Effluent Conc'!I27*3.78)</f>
        <v>294.48921599999994</v>
      </c>
      <c r="J27" s="362">
        <f>IF('Effluent Conc'!J27="", " ", 'Effluent Conc'!$D27*'Effluent Conc'!J27*3.78)</f>
        <v>125.07263999999999</v>
      </c>
      <c r="K27" s="362">
        <f>IF('Effluent Conc'!K27="", " ", 'Effluent Conc'!$D27*'Effluent Conc'!K27*3.78)</f>
        <v>36.953279999999999</v>
      </c>
      <c r="L27" s="362">
        <f>IF('Effluent Conc'!L27="", " ", 'Effluent Conc'!$D27*'Effluent Conc'!L27*3.78)</f>
        <v>376.63919999999996</v>
      </c>
      <c r="M27" s="362" t="str">
        <f>IF('Effluent Conc'!M27="", " ", 'Effluent Conc'!$D27*'Effluent Conc'!M27*3.78)</f>
        <v xml:space="preserve"> </v>
      </c>
      <c r="N27" s="362">
        <f>IF('Effluent Conc'!N27="", " ", 'Effluent Conc'!$D27*'Effluent Conc'!N27*3.78)</f>
        <v>58.840991999999993</v>
      </c>
      <c r="O27" s="362">
        <f>IF('Effluent Conc'!O27="", " ", 'Effluent Conc'!$D27*'Effluent Conc'!O27*3.78)</f>
        <v>36.526895999999994</v>
      </c>
      <c r="P27" s="362">
        <f>IF('Effluent Conc'!P27="", " ", 'Effluent Conc'!$E27*'Effluent Conc'!P27*3.78)</f>
        <v>90.727560000000011</v>
      </c>
      <c r="Q27" s="363">
        <f>IF('Effluent Conc'!U27="", " ", 'Effluent Conc'!$D27*'Effluent Conc'!U27*3.78)</f>
        <v>193.29407999999998</v>
      </c>
    </row>
    <row r="28" spans="1:17" ht="15" customHeight="1" x14ac:dyDescent="0.25">
      <c r="A28" s="295" t="str">
        <f>'Effluent Conc'!A28</f>
        <v>4Q 2013</v>
      </c>
      <c r="B28" s="88">
        <f>'Effluent Conc'!B28</f>
        <v>41620</v>
      </c>
      <c r="C28" s="130" t="str">
        <f>'Effluent Conc'!C28</f>
        <v>n</v>
      </c>
      <c r="D28" s="244">
        <f>'Effluent Conc'!D28</f>
        <v>2.9169999999999998</v>
      </c>
      <c r="E28" s="244">
        <f>'Effluent Conc'!E28</f>
        <v>5.38</v>
      </c>
      <c r="F28" s="362">
        <f>IF(OR('Effluent Conc'!F28=0,'Effluent Conc'!F28=""), " ", 'Effluent Conc'!$D28*'Effluent Conc'!F28*3.78)</f>
        <v>594.23823017999996</v>
      </c>
      <c r="G28" s="362">
        <f>IF(OR('Effluent Conc'!G28=0,'Effluent Conc'!G28=""), " ", 'Effluent Conc'!$D28*'Effluent Conc'!G28*3.78)</f>
        <v>530.94749777999994</v>
      </c>
      <c r="H28" s="362">
        <f>IF('Effluent Conc'!H28="", " ", 'Effluent Conc'!$D28*'Effluent Conc'!H28*3.78)</f>
        <v>291.75483959999997</v>
      </c>
      <c r="I28" s="362">
        <f>IF('Effluent Conc'!I28="", " ", 'Effluent Conc'!$D28*'Effluent Conc'!I28*3.78)</f>
        <v>228.46410719999997</v>
      </c>
      <c r="J28" s="362">
        <f>IF('Effluent Conc'!J28="", " ", 'Effluent Conc'!$D28*'Effluent Conc'!J28*3.78)</f>
        <v>298.811646</v>
      </c>
      <c r="K28" s="362">
        <f>IF('Effluent Conc'!K28="", " ", 'Effluent Conc'!$D28*'Effluent Conc'!K28*3.78)</f>
        <v>3.6717445799999999</v>
      </c>
      <c r="L28" s="362">
        <f>IF('Effluent Conc'!L28="", " ", 'Effluent Conc'!$D28*'Effluent Conc'!L28*3.78)</f>
        <v>172.8917568</v>
      </c>
      <c r="M28" s="362" t="str">
        <f>IF('Effluent Conc'!M28="", " ", 'Effluent Conc'!$D28*'Effluent Conc'!M28*3.78)</f>
        <v xml:space="preserve"> </v>
      </c>
      <c r="N28" s="362">
        <f>IF('Effluent Conc'!N28="", " ", 'Effluent Conc'!$D28*'Effluent Conc'!N28*3.78)</f>
        <v>129.55855499999998</v>
      </c>
      <c r="O28" s="362">
        <f>IF('Effluent Conc'!O28="", " ", 'Effluent Conc'!$D28*'Effluent Conc'!O28*3.78)</f>
        <v>28.778538599999994</v>
      </c>
      <c r="P28" s="362">
        <f>IF('Effluent Conc'!P28="", " ", 'Effluent Conc'!$E28*'Effluent Conc'!P28*3.78)</f>
        <v>48.807359999999996</v>
      </c>
      <c r="Q28" s="363">
        <f>IF('Effluent Conc'!U28="", " ", 'Effluent Conc'!$D28*'Effluent Conc'!U28*3.78)</f>
        <v>90.415331999999978</v>
      </c>
    </row>
    <row r="29" spans="1:17" ht="15" customHeight="1" x14ac:dyDescent="0.25">
      <c r="A29" s="295" t="str">
        <f>'Effluent Conc'!A29</f>
        <v>Q1 2014</v>
      </c>
      <c r="B29" s="88">
        <f>'Effluent Conc'!B29</f>
        <v>41648</v>
      </c>
      <c r="C29" s="130" t="str">
        <f>'Effluent Conc'!C29</f>
        <v>n</v>
      </c>
      <c r="D29" s="244">
        <f>'Effluent Conc'!D29</f>
        <v>2.8580000000000001</v>
      </c>
      <c r="E29" s="244">
        <f>'Effluent Conc'!E29</f>
        <v>5.63</v>
      </c>
      <c r="F29" s="362">
        <f>IF(OR('Effluent Conc'!F29=0,'Effluent Conc'!F29=""), " ", 'Effluent Conc'!$D29*'Effluent Conc'!F29*3.78)</f>
        <v>679.19969880000008</v>
      </c>
      <c r="G29" s="362">
        <f>IF(OR('Effluent Conc'!G29=0,'Effluent Conc'!G29=""), " ", 'Effluent Conc'!$D29*'Effluent Conc'!G29*3.78)</f>
        <v>648.95062680000001</v>
      </c>
      <c r="H29" s="362">
        <f>IF('Effluent Conc'!H29="", " ", 'Effluent Conc'!$D29*'Effluent Conc'!H29*3.78)</f>
        <v>308.97266400000001</v>
      </c>
      <c r="I29" s="362">
        <f>IF('Effluent Conc'!I29="", " ", 'Effluent Conc'!$D29*'Effluent Conc'!I29*3.78)</f>
        <v>278.723592</v>
      </c>
      <c r="J29" s="362">
        <f>IF('Effluent Conc'!J29="", " ", 'Effluent Conc'!$D29*'Effluent Conc'!J29*3.78)</f>
        <v>358.66756800000002</v>
      </c>
      <c r="K29" s="362">
        <f>IF('Effluent Conc'!K29="", " ", 'Effluent Conc'!$D29*'Effluent Conc'!K29*3.78)</f>
        <v>11.559466800000001</v>
      </c>
      <c r="L29" s="362">
        <f>IF('Effluent Conc'!L29="", " ", 'Effluent Conc'!$D29*'Effluent Conc'!L29*3.78)</f>
        <v>229.02868799999999</v>
      </c>
      <c r="M29" s="362" t="str">
        <f>IF('Effluent Conc'!M29="", " ", 'Effluent Conc'!$D29*'Effluent Conc'!M29*3.78)</f>
        <v xml:space="preserve"> </v>
      </c>
      <c r="N29" s="362">
        <f>IF('Effluent Conc'!N29="", " ", 'Effluent Conc'!$D29*'Effluent Conc'!N29*3.78)</f>
        <v>191.21734799999999</v>
      </c>
      <c r="O29" s="362">
        <f>IF('Effluent Conc'!O29="", " ", 'Effluent Conc'!$D29*'Effluent Conc'!O29*3.78)</f>
        <v>18.365507999999998</v>
      </c>
      <c r="P29" s="362">
        <f>IF('Effluent Conc'!P29="", " ", 'Effluent Conc'!$E29*'Effluent Conc'!P29*3.78)</f>
        <v>37.242449999999998</v>
      </c>
      <c r="Q29" s="363">
        <f>IF('Effluent Conc'!U29="", " ", 'Effluent Conc'!$D29*'Effluent Conc'!U29*3.78)</f>
        <v>63.739116000000003</v>
      </c>
    </row>
    <row r="30" spans="1:17" ht="15" customHeight="1" x14ac:dyDescent="0.25">
      <c r="A30" s="295" t="str">
        <f>'Effluent Conc'!A30</f>
        <v>Q1 2014</v>
      </c>
      <c r="B30" s="88">
        <f>'Effluent Conc'!B30</f>
        <v>41672</v>
      </c>
      <c r="C30" s="130" t="str">
        <f>'Effluent Conc'!C30</f>
        <v>Y</v>
      </c>
      <c r="D30" s="244">
        <f>'Effluent Conc'!D30</f>
        <v>4.3</v>
      </c>
      <c r="E30" s="244">
        <f>'Effluent Conc'!E30</f>
        <v>8.9600000000000009</v>
      </c>
      <c r="F30" s="362">
        <f>IF(OR('Effluent Conc'!F30=0,'Effluent Conc'!F30=""), " ", 'Effluent Conc'!$D30*'Effluent Conc'!F30*3.78)</f>
        <v>726.55379999999991</v>
      </c>
      <c r="G30" s="362">
        <f>IF(OR('Effluent Conc'!G30=0,'Effluent Conc'!G30=""), " ", 'Effluent Conc'!$D30*'Effluent Conc'!G30*3.78)</f>
        <v>681.04259999999988</v>
      </c>
      <c r="H30" s="362">
        <f>IF('Effluent Conc'!H30="", " ", 'Effluent Conc'!$D30*'Effluent Conc'!H30*3.78)</f>
        <v>500.62319999999994</v>
      </c>
      <c r="I30" s="362">
        <f>IF('Effluent Conc'!I30="", " ", 'Effluent Conc'!$D30*'Effluent Conc'!I30*3.78)</f>
        <v>455.11199999999997</v>
      </c>
      <c r="J30" s="362">
        <f>IF('Effluent Conc'!J30="", " ", 'Effluent Conc'!$D30*'Effluent Conc'!J30*3.78)</f>
        <v>211.30199999999999</v>
      </c>
      <c r="K30" s="362">
        <f>IF('Effluent Conc'!K30="", " ", 'Effluent Conc'!$D30*'Effluent Conc'!K30*3.78)</f>
        <v>14.6286</v>
      </c>
      <c r="L30" s="362">
        <f>IF('Effluent Conc'!L30="", " ", 'Effluent Conc'!$D30*'Effluent Conc'!L30*3.78)</f>
        <v>404.72459999999995</v>
      </c>
      <c r="M30" s="362" t="str">
        <f>IF('Effluent Conc'!M30="", " ", 'Effluent Conc'!$D30*'Effluent Conc'!M30*3.78)</f>
        <v xml:space="preserve"> </v>
      </c>
      <c r="N30" s="362">
        <f>IF('Effluent Conc'!N30="", " ", 'Effluent Conc'!$D30*'Effluent Conc'!N30*3.78)</f>
        <v>338.08319999999998</v>
      </c>
      <c r="O30" s="362">
        <f>IF('Effluent Conc'!O30="", " ", 'Effluent Conc'!$D30*'Effluent Conc'!O30*3.78)</f>
        <v>81.432539999999989</v>
      </c>
      <c r="P30" s="362">
        <f>IF('Effluent Conc'!P30="", " ", 'Effluent Conc'!$E30*'Effluent Conc'!P30*3.78)</f>
        <v>232.00128000000001</v>
      </c>
      <c r="Q30" s="363">
        <f>IF('Effluent Conc'!U30="", " ", 'Effluent Conc'!$D30*'Effluent Conc'!U30*3.78)</f>
        <v>191.7972</v>
      </c>
    </row>
    <row r="31" spans="1:17" ht="15" customHeight="1" x14ac:dyDescent="0.25">
      <c r="A31" s="295" t="str">
        <f>'Effluent Conc'!A31</f>
        <v>Q1 2014</v>
      </c>
      <c r="B31" s="88">
        <f>'Effluent Conc'!B31</f>
        <v>41701</v>
      </c>
      <c r="C31" s="130" t="str">
        <f>'Effluent Conc'!C31</f>
        <v>n</v>
      </c>
      <c r="D31" s="244">
        <f>'Effluent Conc'!D31</f>
        <v>3.2530000000000001</v>
      </c>
      <c r="E31" s="244">
        <f>'Effluent Conc'!E31</f>
        <v>6.31</v>
      </c>
      <c r="F31" s="362">
        <f>IF(OR('Effluent Conc'!F31=0,'Effluent Conc'!F31=""), " ", 'Effluent Conc'!$D31*'Effluent Conc'!F31*3.78)</f>
        <v>496.77213599999988</v>
      </c>
      <c r="G31" s="362">
        <f>IF(OR('Effluent Conc'!G31=0,'Effluent Conc'!G31=""), " ", 'Effluent Conc'!$D31*'Effluent Conc'!G31*3.78)</f>
        <v>345.28122720000005</v>
      </c>
      <c r="H31" s="362">
        <f>IF('Effluent Conc'!H31="", " ", 'Effluent Conc'!$D31*'Effluent Conc'!H31*3.78)</f>
        <v>371.84132159999996</v>
      </c>
      <c r="I31" s="362">
        <f>IF('Effluent Conc'!I31="", " ", 'Effluent Conc'!$D31*'Effluent Conc'!I31*3.78)</f>
        <v>220.35041280000002</v>
      </c>
      <c r="J31" s="362">
        <f>IF('Effluent Conc'!J31="", " ", 'Effluent Conc'!$D31*'Effluent Conc'!J31*3.78)</f>
        <v>119.889315</v>
      </c>
      <c r="K31" s="362">
        <f>IF('Effluent Conc'!K31="", " ", 'Effluent Conc'!$D31*'Effluent Conc'!K31*3.78)</f>
        <v>5.0414993999999993</v>
      </c>
      <c r="L31" s="362">
        <f>IF('Effluent Conc'!L31="", " ", 'Effluent Conc'!$D31*'Effluent Conc'!L31*3.78)</f>
        <v>328.80413159999995</v>
      </c>
      <c r="M31" s="362" t="str">
        <f>IF('Effluent Conc'!M31="", " ", 'Effluent Conc'!$D31*'Effluent Conc'!M31*3.78)</f>
        <v xml:space="preserve"> </v>
      </c>
      <c r="N31" s="362">
        <f>IF('Effluent Conc'!N31="", " ", 'Effluent Conc'!$D31*'Effluent Conc'!N31*3.78)</f>
        <v>175.22284499999998</v>
      </c>
      <c r="O31" s="362">
        <f>IF('Effluent Conc'!O31="", " ", 'Effluent Conc'!$D31*'Effluent Conc'!O31*3.78)</f>
        <v>60.866883000000001</v>
      </c>
      <c r="P31" s="362">
        <f>IF('Effluent Conc'!P31="", " ", 'Effluent Conc'!$E31*'Effluent Conc'!P31*3.78)</f>
        <v>72.270953999999989</v>
      </c>
      <c r="Q31" s="363">
        <f>IF('Effluent Conc'!U31="", " ", 'Effluent Conc'!$D31*'Effluent Conc'!U31*3.78)</f>
        <v>98.493683399999995</v>
      </c>
    </row>
    <row r="32" spans="1:17" ht="15" customHeight="1" x14ac:dyDescent="0.25">
      <c r="A32" s="295">
        <f>'Effluent Conc'!A32</f>
        <v>0</v>
      </c>
      <c r="B32" s="88">
        <f>'Effluent Conc'!B32</f>
        <v>0</v>
      </c>
      <c r="C32" s="130">
        <f>'Effluent Conc'!C32</f>
        <v>0</v>
      </c>
      <c r="D32" s="244">
        <f>'Effluent Conc'!D32</f>
        <v>0</v>
      </c>
      <c r="E32" s="244">
        <f>'Effluent Conc'!E32</f>
        <v>0</v>
      </c>
      <c r="F32" s="279" t="str">
        <f>IF(OR('Effluent Conc'!F32=0,'Effluent Conc'!F32=""), " ", 'Effluent Conc'!$D32*'Effluent Conc'!F32*3.78)</f>
        <v xml:space="preserve"> </v>
      </c>
      <c r="G32" s="279" t="str">
        <f>IF(OR('Effluent Conc'!G32=0,'Effluent Conc'!G32=""), " ", 'Effluent Conc'!$D32*'Effluent Conc'!G32*3.78)</f>
        <v xml:space="preserve"> </v>
      </c>
      <c r="H32" s="279" t="str">
        <f>IF('Effluent Conc'!H32="", " ", 'Effluent Conc'!$D32*'Effluent Conc'!H32*3.78)</f>
        <v xml:space="preserve"> </v>
      </c>
      <c r="I32" s="279" t="str">
        <f>IF('Effluent Conc'!I32="", " ", 'Effluent Conc'!$D32*'Effluent Conc'!I32*3.78)</f>
        <v xml:space="preserve"> </v>
      </c>
      <c r="J32" s="279" t="str">
        <f>IF('Effluent Conc'!J32="", " ", 'Effluent Conc'!$D32*'Effluent Conc'!J32*3.78)</f>
        <v xml:space="preserve"> </v>
      </c>
      <c r="K32" s="279" t="str">
        <f>IF('Effluent Conc'!K32="", " ", 'Effluent Conc'!$D32*'Effluent Conc'!K32*3.78)</f>
        <v xml:space="preserve"> </v>
      </c>
      <c r="L32" s="279" t="str">
        <f>IF('Effluent Conc'!L32="", " ", 'Effluent Conc'!$D32*'Effluent Conc'!L32*3.78)</f>
        <v xml:space="preserve"> </v>
      </c>
      <c r="M32" s="279" t="str">
        <f>IF('Effluent Conc'!M32="", " ", 'Effluent Conc'!$D32*'Effluent Conc'!M32*3.78)</f>
        <v xml:space="preserve"> </v>
      </c>
      <c r="N32" s="279" t="str">
        <f>IF('Effluent Conc'!N32="", " ", 'Effluent Conc'!$D32*'Effluent Conc'!N32*3.78)</f>
        <v xml:space="preserve"> </v>
      </c>
      <c r="O32" s="279" t="str">
        <f>IF('Effluent Conc'!O32="", " ", 'Effluent Conc'!$D32*'Effluent Conc'!O32*3.78)</f>
        <v xml:space="preserve"> </v>
      </c>
      <c r="P32" s="279" t="str">
        <f>IF('Effluent Conc'!P32="", " ", 'Effluent Conc'!$E32*'Effluent Conc'!P32*3.78)</f>
        <v xml:space="preserve"> </v>
      </c>
      <c r="Q32" s="296" t="str">
        <f>IF('Effluent Conc'!U32="", " ", 'Effluent Conc'!$D32*'Effluent Conc'!U32*3.78)</f>
        <v xml:space="preserve"> </v>
      </c>
    </row>
    <row r="33" spans="1:17" ht="15" customHeight="1" x14ac:dyDescent="0.25">
      <c r="A33" s="295">
        <f>'Effluent Conc'!A33</f>
        <v>0</v>
      </c>
      <c r="B33" s="88">
        <f>'Effluent Conc'!B33</f>
        <v>0</v>
      </c>
      <c r="C33" s="130">
        <f>'Effluent Conc'!C33</f>
        <v>0</v>
      </c>
      <c r="D33" s="244">
        <f>'Effluent Conc'!D33</f>
        <v>0</v>
      </c>
      <c r="E33" s="244">
        <f>'Effluent Conc'!E33</f>
        <v>0</v>
      </c>
      <c r="F33" s="279" t="str">
        <f>IF(OR('Effluent Conc'!F33=0,'Effluent Conc'!F33=""), " ", 'Effluent Conc'!$D33*'Effluent Conc'!F33*3.78)</f>
        <v xml:space="preserve"> </v>
      </c>
      <c r="G33" s="279" t="str">
        <f>IF(OR('Effluent Conc'!G33=0,'Effluent Conc'!G33=""), " ", 'Effluent Conc'!$D33*'Effluent Conc'!G33*3.78)</f>
        <v xml:space="preserve"> </v>
      </c>
      <c r="H33" s="279" t="str">
        <f>IF('Effluent Conc'!H33="", " ", 'Effluent Conc'!$D33*'Effluent Conc'!H33*3.78)</f>
        <v xml:space="preserve"> </v>
      </c>
      <c r="I33" s="279" t="str">
        <f>IF('Effluent Conc'!I33="", " ", 'Effluent Conc'!$D33*'Effluent Conc'!I33*3.78)</f>
        <v xml:space="preserve"> </v>
      </c>
      <c r="J33" s="279" t="str">
        <f>IF('Effluent Conc'!J33="", " ", 'Effluent Conc'!$D33*'Effluent Conc'!J33*3.78)</f>
        <v xml:space="preserve"> </v>
      </c>
      <c r="K33" s="279" t="str">
        <f>IF('Effluent Conc'!K33="", " ", 'Effluent Conc'!$D33*'Effluent Conc'!K33*3.78)</f>
        <v xml:space="preserve"> </v>
      </c>
      <c r="L33" s="279" t="str">
        <f>IF('Effluent Conc'!L33="", " ", 'Effluent Conc'!$D33*'Effluent Conc'!L33*3.78)</f>
        <v xml:space="preserve"> </v>
      </c>
      <c r="M33" s="279" t="str">
        <f>IF('Effluent Conc'!M33="", " ", 'Effluent Conc'!$D33*'Effluent Conc'!M33*3.78)</f>
        <v xml:space="preserve"> </v>
      </c>
      <c r="N33" s="279" t="str">
        <f>IF('Effluent Conc'!N33="", " ", 'Effluent Conc'!$D33*'Effluent Conc'!N33*3.78)</f>
        <v xml:space="preserve"> </v>
      </c>
      <c r="O33" s="279" t="str">
        <f>IF('Effluent Conc'!O33="", " ", 'Effluent Conc'!$D33*'Effluent Conc'!O33*3.78)</f>
        <v xml:space="preserve"> </v>
      </c>
      <c r="P33" s="279" t="str">
        <f>IF('Effluent Conc'!P33="", " ", 'Effluent Conc'!$E33*'Effluent Conc'!P33*3.78)</f>
        <v xml:space="preserve"> </v>
      </c>
      <c r="Q33" s="296" t="str">
        <f>IF('Effluent Conc'!U33="", " ", 'Effluent Conc'!$D33*'Effluent Conc'!U33*3.78)</f>
        <v xml:space="preserve"> </v>
      </c>
    </row>
    <row r="34" spans="1:17" ht="15" customHeight="1" x14ac:dyDescent="0.25">
      <c r="A34" s="295">
        <f>'Effluent Conc'!A34</f>
        <v>0</v>
      </c>
      <c r="B34" s="88">
        <f>'Effluent Conc'!B34</f>
        <v>0</v>
      </c>
      <c r="C34" s="130">
        <f>'Effluent Conc'!C34</f>
        <v>0</v>
      </c>
      <c r="D34" s="244">
        <f>'Effluent Conc'!D34</f>
        <v>0</v>
      </c>
      <c r="E34" s="244">
        <f>'Effluent Conc'!E34</f>
        <v>0</v>
      </c>
      <c r="F34" s="279" t="str">
        <f>IF(OR('Effluent Conc'!F34=0,'Effluent Conc'!F34=""), " ", 'Effluent Conc'!$D34*'Effluent Conc'!F34*3.78)</f>
        <v xml:space="preserve"> </v>
      </c>
      <c r="G34" s="279" t="str">
        <f>IF(OR('Effluent Conc'!G34=0,'Effluent Conc'!G34=""), " ", 'Effluent Conc'!$D34*'Effluent Conc'!G34*3.78)</f>
        <v xml:space="preserve"> </v>
      </c>
      <c r="H34" s="279" t="str">
        <f>IF('Effluent Conc'!H34="", " ", 'Effluent Conc'!$D34*'Effluent Conc'!H34*3.78)</f>
        <v xml:space="preserve"> </v>
      </c>
      <c r="I34" s="279" t="str">
        <f>IF('Effluent Conc'!I34="", " ", 'Effluent Conc'!$D34*'Effluent Conc'!I34*3.78)</f>
        <v xml:space="preserve"> </v>
      </c>
      <c r="J34" s="279" t="str">
        <f>IF('Effluent Conc'!J34="", " ", 'Effluent Conc'!$D34*'Effluent Conc'!J34*3.78)</f>
        <v xml:space="preserve"> </v>
      </c>
      <c r="K34" s="279" t="str">
        <f>IF('Effluent Conc'!K34="", " ", 'Effluent Conc'!$D34*'Effluent Conc'!K34*3.78)</f>
        <v xml:space="preserve"> </v>
      </c>
      <c r="L34" s="279" t="str">
        <f>IF('Effluent Conc'!L34="", " ", 'Effluent Conc'!$D34*'Effluent Conc'!L34*3.78)</f>
        <v xml:space="preserve"> </v>
      </c>
      <c r="M34" s="279" t="str">
        <f>IF('Effluent Conc'!M34="", " ", 'Effluent Conc'!$D34*'Effluent Conc'!M34*3.78)</f>
        <v xml:space="preserve"> </v>
      </c>
      <c r="N34" s="279" t="str">
        <f>IF('Effluent Conc'!N34="", " ", 'Effluent Conc'!$D34*'Effluent Conc'!N34*3.78)</f>
        <v xml:space="preserve"> </v>
      </c>
      <c r="O34" s="279" t="str">
        <f>IF('Effluent Conc'!O34="", " ", 'Effluent Conc'!$D34*'Effluent Conc'!O34*3.78)</f>
        <v xml:space="preserve"> </v>
      </c>
      <c r="P34" s="279" t="str">
        <f>IF('Effluent Conc'!P34="", " ", 'Effluent Conc'!$E34*'Effluent Conc'!P34*3.78)</f>
        <v xml:space="preserve"> </v>
      </c>
      <c r="Q34" s="296" t="str">
        <f>IF('Effluent Conc'!U34="", " ", 'Effluent Conc'!$D34*'Effluent Conc'!U34*3.78)</f>
        <v xml:space="preserve"> </v>
      </c>
    </row>
    <row r="35" spans="1:17" ht="15" customHeight="1" x14ac:dyDescent="0.25">
      <c r="A35" s="295">
        <f>'Effluent Conc'!A35</f>
        <v>0</v>
      </c>
      <c r="B35" s="88">
        <f>'Effluent Conc'!B35</f>
        <v>0</v>
      </c>
      <c r="C35" s="130">
        <f>'Effluent Conc'!C35</f>
        <v>0</v>
      </c>
      <c r="D35" s="244">
        <f>'Effluent Conc'!D35</f>
        <v>0</v>
      </c>
      <c r="E35" s="244">
        <f>'Effluent Conc'!E35</f>
        <v>0</v>
      </c>
      <c r="F35" s="279" t="str">
        <f>IF(OR('Effluent Conc'!F35=0,'Effluent Conc'!F35=""), " ", 'Effluent Conc'!$D35*'Effluent Conc'!F35*3.78)</f>
        <v xml:space="preserve"> </v>
      </c>
      <c r="G35" s="279" t="str">
        <f>IF(OR('Effluent Conc'!G35=0,'Effluent Conc'!G35=""), " ", 'Effluent Conc'!$D35*'Effluent Conc'!G35*3.78)</f>
        <v xml:space="preserve"> </v>
      </c>
      <c r="H35" s="279" t="str">
        <f>IF('Effluent Conc'!H35="", " ", 'Effluent Conc'!$D35*'Effluent Conc'!H35*3.78)</f>
        <v xml:space="preserve"> </v>
      </c>
      <c r="I35" s="279" t="str">
        <f>IF('Effluent Conc'!I35="", " ", 'Effluent Conc'!$D35*'Effluent Conc'!I35*3.78)</f>
        <v xml:space="preserve"> </v>
      </c>
      <c r="J35" s="279" t="str">
        <f>IF('Effluent Conc'!J35="", " ", 'Effluent Conc'!$D35*'Effluent Conc'!J35*3.78)</f>
        <v xml:space="preserve"> </v>
      </c>
      <c r="K35" s="279" t="str">
        <f>IF('Effluent Conc'!K35="", " ", 'Effluent Conc'!$D35*'Effluent Conc'!K35*3.78)</f>
        <v xml:space="preserve"> </v>
      </c>
      <c r="L35" s="279" t="str">
        <f>IF('Effluent Conc'!L35="", " ", 'Effluent Conc'!$D35*'Effluent Conc'!L35*3.78)</f>
        <v xml:space="preserve"> </v>
      </c>
      <c r="M35" s="279" t="str">
        <f>IF('Effluent Conc'!M35="", " ", 'Effluent Conc'!$D35*'Effluent Conc'!M35*3.78)</f>
        <v xml:space="preserve"> </v>
      </c>
      <c r="N35" s="279" t="str">
        <f>IF('Effluent Conc'!N35="", " ", 'Effluent Conc'!$D35*'Effluent Conc'!N35*3.78)</f>
        <v xml:space="preserve"> </v>
      </c>
      <c r="O35" s="279" t="str">
        <f>IF('Effluent Conc'!O35="", " ", 'Effluent Conc'!$D35*'Effluent Conc'!O35*3.78)</f>
        <v xml:space="preserve"> </v>
      </c>
      <c r="P35" s="279" t="str">
        <f>IF('Effluent Conc'!P35="", " ", 'Effluent Conc'!$E35*'Effluent Conc'!P35*3.78)</f>
        <v xml:space="preserve"> </v>
      </c>
      <c r="Q35" s="296" t="str">
        <f>IF('Effluent Conc'!U35="", " ", 'Effluent Conc'!$D35*'Effluent Conc'!U35*3.78)</f>
        <v xml:space="preserve"> </v>
      </c>
    </row>
    <row r="36" spans="1:17" ht="15" customHeight="1" x14ac:dyDescent="0.25">
      <c r="A36" s="295">
        <f>'Effluent Conc'!A36</f>
        <v>0</v>
      </c>
      <c r="B36" s="88">
        <f>'Effluent Conc'!B36</f>
        <v>0</v>
      </c>
      <c r="C36" s="130">
        <f>'Effluent Conc'!C36</f>
        <v>0</v>
      </c>
      <c r="D36" s="244">
        <f>'Effluent Conc'!D36</f>
        <v>0</v>
      </c>
      <c r="E36" s="244">
        <f>'Effluent Conc'!E36</f>
        <v>0</v>
      </c>
      <c r="F36" s="279" t="str">
        <f>IF(OR('Effluent Conc'!F36=0,'Effluent Conc'!F36=""), " ", 'Effluent Conc'!$D36*'Effluent Conc'!F36*3.78)</f>
        <v xml:space="preserve"> </v>
      </c>
      <c r="G36" s="279" t="str">
        <f>IF(OR('Effluent Conc'!G36=0,'Effluent Conc'!G36=""), " ", 'Effluent Conc'!$D36*'Effluent Conc'!G36*3.78)</f>
        <v xml:space="preserve"> </v>
      </c>
      <c r="H36" s="279" t="str">
        <f>IF('Effluent Conc'!H36="", " ", 'Effluent Conc'!$D36*'Effluent Conc'!H36*3.78)</f>
        <v xml:space="preserve"> </v>
      </c>
      <c r="I36" s="279" t="str">
        <f>IF('Effluent Conc'!I36="", " ", 'Effluent Conc'!$D36*'Effluent Conc'!I36*3.78)</f>
        <v xml:space="preserve"> </v>
      </c>
      <c r="J36" s="279" t="str">
        <f>IF('Effluent Conc'!J36="", " ", 'Effluent Conc'!$D36*'Effluent Conc'!J36*3.78)</f>
        <v xml:space="preserve"> </v>
      </c>
      <c r="K36" s="279" t="str">
        <f>IF('Effluent Conc'!K36="", " ", 'Effluent Conc'!$D36*'Effluent Conc'!K36*3.78)</f>
        <v xml:space="preserve"> </v>
      </c>
      <c r="L36" s="279" t="str">
        <f>IF('Effluent Conc'!L36="", " ", 'Effluent Conc'!$D36*'Effluent Conc'!L36*3.78)</f>
        <v xml:space="preserve"> </v>
      </c>
      <c r="M36" s="279" t="str">
        <f>IF('Effluent Conc'!M36="", " ", 'Effluent Conc'!$D36*'Effluent Conc'!M36*3.78)</f>
        <v xml:space="preserve"> </v>
      </c>
      <c r="N36" s="279" t="str">
        <f>IF('Effluent Conc'!N36="", " ", 'Effluent Conc'!$D36*'Effluent Conc'!N36*3.78)</f>
        <v xml:space="preserve"> </v>
      </c>
      <c r="O36" s="279" t="str">
        <f>IF('Effluent Conc'!O36="", " ", 'Effluent Conc'!$D36*'Effluent Conc'!O36*3.78)</f>
        <v xml:space="preserve"> </v>
      </c>
      <c r="P36" s="279" t="str">
        <f>IF('Effluent Conc'!P36="", " ", 'Effluent Conc'!$E36*'Effluent Conc'!P36*3.78)</f>
        <v xml:space="preserve"> </v>
      </c>
      <c r="Q36" s="296" t="str">
        <f>IF('Effluent Conc'!U36="", " ", 'Effluent Conc'!$D36*'Effluent Conc'!U36*3.78)</f>
        <v xml:space="preserve"> </v>
      </c>
    </row>
    <row r="37" spans="1:17" ht="15" customHeight="1" x14ac:dyDescent="0.25">
      <c r="A37" s="295">
        <f>'Effluent Conc'!A37</f>
        <v>0</v>
      </c>
      <c r="B37" s="88">
        <f>'Effluent Conc'!B37</f>
        <v>0</v>
      </c>
      <c r="C37" s="130">
        <f>'Effluent Conc'!C37</f>
        <v>0</v>
      </c>
      <c r="D37" s="244">
        <f>'Effluent Conc'!D37</f>
        <v>0</v>
      </c>
      <c r="E37" s="244">
        <f>'Effluent Conc'!E37</f>
        <v>0</v>
      </c>
      <c r="F37" s="279" t="str">
        <f>IF(OR('Effluent Conc'!F37=0,'Effluent Conc'!F37=""), " ", 'Effluent Conc'!$D37*'Effluent Conc'!F37*3.78)</f>
        <v xml:space="preserve"> </v>
      </c>
      <c r="G37" s="279" t="str">
        <f>IF(OR('Effluent Conc'!G37=0,'Effluent Conc'!G37=""), " ", 'Effluent Conc'!$D37*'Effluent Conc'!G37*3.78)</f>
        <v xml:space="preserve"> </v>
      </c>
      <c r="H37" s="279" t="str">
        <f>IF('Effluent Conc'!H37="", " ", 'Effluent Conc'!$D37*'Effluent Conc'!H37*3.78)</f>
        <v xml:space="preserve"> </v>
      </c>
      <c r="I37" s="279" t="str">
        <f>IF('Effluent Conc'!I37="", " ", 'Effluent Conc'!$D37*'Effluent Conc'!I37*3.78)</f>
        <v xml:space="preserve"> </v>
      </c>
      <c r="J37" s="279" t="str">
        <f>IF('Effluent Conc'!J37="", " ", 'Effluent Conc'!$D37*'Effluent Conc'!J37*3.78)</f>
        <v xml:space="preserve"> </v>
      </c>
      <c r="K37" s="279" t="str">
        <f>IF('Effluent Conc'!K37="", " ", 'Effluent Conc'!$D37*'Effluent Conc'!K37*3.78)</f>
        <v xml:space="preserve"> </v>
      </c>
      <c r="L37" s="279" t="str">
        <f>IF('Effluent Conc'!L37="", " ", 'Effluent Conc'!$D37*'Effluent Conc'!L37*3.78)</f>
        <v xml:space="preserve"> </v>
      </c>
      <c r="M37" s="279" t="str">
        <f>IF('Effluent Conc'!M37="", " ", 'Effluent Conc'!$D37*'Effluent Conc'!M37*3.78)</f>
        <v xml:space="preserve"> </v>
      </c>
      <c r="N37" s="279" t="str">
        <f>IF('Effluent Conc'!N37="", " ", 'Effluent Conc'!$D37*'Effluent Conc'!N37*3.78)</f>
        <v xml:space="preserve"> </v>
      </c>
      <c r="O37" s="279" t="str">
        <f>IF('Effluent Conc'!O37="", " ", 'Effluent Conc'!$D37*'Effluent Conc'!O37*3.78)</f>
        <v xml:space="preserve"> </v>
      </c>
      <c r="P37" s="279" t="str">
        <f>IF('Effluent Conc'!P37="", " ", 'Effluent Conc'!$E37*'Effluent Conc'!P37*3.78)</f>
        <v xml:space="preserve"> </v>
      </c>
      <c r="Q37" s="296" t="str">
        <f>IF('Effluent Conc'!U37="", " ", 'Effluent Conc'!$D37*'Effluent Conc'!U37*3.78)</f>
        <v xml:space="preserve"> </v>
      </c>
    </row>
    <row r="38" spans="1:17" ht="15" customHeight="1" x14ac:dyDescent="0.25">
      <c r="A38" s="295">
        <f>'Effluent Conc'!A38</f>
        <v>0</v>
      </c>
      <c r="B38" s="88">
        <f>'Effluent Conc'!B38</f>
        <v>0</v>
      </c>
      <c r="C38" s="130">
        <f>'Effluent Conc'!C38</f>
        <v>0</v>
      </c>
      <c r="D38" s="244">
        <f>'Effluent Conc'!D38</f>
        <v>0</v>
      </c>
      <c r="E38" s="244">
        <f>'Effluent Conc'!E38</f>
        <v>0</v>
      </c>
      <c r="F38" s="279" t="str">
        <f>IF(OR('Effluent Conc'!F38=0,'Effluent Conc'!F38=""), " ", 'Effluent Conc'!$D38*'Effluent Conc'!F38*3.78)</f>
        <v xml:space="preserve"> </v>
      </c>
      <c r="G38" s="279" t="str">
        <f>IF(OR('Effluent Conc'!G38=0,'Effluent Conc'!G38=""), " ", 'Effluent Conc'!$D38*'Effluent Conc'!G38*3.78)</f>
        <v xml:space="preserve"> </v>
      </c>
      <c r="H38" s="279" t="str">
        <f>IF('Effluent Conc'!H38="", " ", 'Effluent Conc'!$D38*'Effluent Conc'!H38*3.78)</f>
        <v xml:space="preserve"> </v>
      </c>
      <c r="I38" s="279" t="str">
        <f>IF('Effluent Conc'!I38="", " ", 'Effluent Conc'!$D38*'Effluent Conc'!I38*3.78)</f>
        <v xml:space="preserve"> </v>
      </c>
      <c r="J38" s="279" t="str">
        <f>IF('Effluent Conc'!J38="", " ", 'Effluent Conc'!$D38*'Effluent Conc'!J38*3.78)</f>
        <v xml:space="preserve"> </v>
      </c>
      <c r="K38" s="279" t="str">
        <f>IF('Effluent Conc'!K38="", " ", 'Effluent Conc'!$D38*'Effluent Conc'!K38*3.78)</f>
        <v xml:space="preserve"> </v>
      </c>
      <c r="L38" s="279" t="str">
        <f>IF('Effluent Conc'!L38="", " ", 'Effluent Conc'!$D38*'Effluent Conc'!L38*3.78)</f>
        <v xml:space="preserve"> </v>
      </c>
      <c r="M38" s="279" t="str">
        <f>IF('Effluent Conc'!M38="", " ", 'Effluent Conc'!$D38*'Effluent Conc'!M38*3.78)</f>
        <v xml:space="preserve"> </v>
      </c>
      <c r="N38" s="279" t="str">
        <f>IF('Effluent Conc'!N38="", " ", 'Effluent Conc'!$D38*'Effluent Conc'!N38*3.78)</f>
        <v xml:space="preserve"> </v>
      </c>
      <c r="O38" s="279" t="str">
        <f>IF('Effluent Conc'!O38="", " ", 'Effluent Conc'!$D38*'Effluent Conc'!O38*3.78)</f>
        <v xml:space="preserve"> </v>
      </c>
      <c r="P38" s="279" t="str">
        <f>IF('Effluent Conc'!P38="", " ", 'Effluent Conc'!$E38*'Effluent Conc'!P38*3.78)</f>
        <v xml:space="preserve"> </v>
      </c>
      <c r="Q38" s="296" t="str">
        <f>IF('Effluent Conc'!U38="", " ", 'Effluent Conc'!$D38*'Effluent Conc'!U38*3.78)</f>
        <v xml:space="preserve"> </v>
      </c>
    </row>
    <row r="39" spans="1:17" ht="15" customHeight="1" x14ac:dyDescent="0.25">
      <c r="A39" s="295">
        <f>'Effluent Conc'!A39</f>
        <v>0</v>
      </c>
      <c r="B39" s="88">
        <f>'Effluent Conc'!B39</f>
        <v>0</v>
      </c>
      <c r="C39" s="130">
        <f>'Effluent Conc'!C39</f>
        <v>0</v>
      </c>
      <c r="D39" s="244">
        <f>'Effluent Conc'!D39</f>
        <v>0</v>
      </c>
      <c r="E39" s="244">
        <f>'Effluent Conc'!E39</f>
        <v>0</v>
      </c>
      <c r="F39" s="279" t="str">
        <f>IF(OR('Effluent Conc'!F39=0,'Effluent Conc'!F39=""), " ", 'Effluent Conc'!$D39*'Effluent Conc'!F39*3.78)</f>
        <v xml:space="preserve"> </v>
      </c>
      <c r="G39" s="279" t="str">
        <f>IF(OR('Effluent Conc'!G39=0,'Effluent Conc'!G39=""), " ", 'Effluent Conc'!$D39*'Effluent Conc'!G39*3.78)</f>
        <v xml:space="preserve"> </v>
      </c>
      <c r="H39" s="279" t="str">
        <f>IF('Effluent Conc'!H39="", " ", 'Effluent Conc'!$D39*'Effluent Conc'!H39*3.78)</f>
        <v xml:space="preserve"> </v>
      </c>
      <c r="I39" s="279" t="str">
        <f>IF('Effluent Conc'!I39="", " ", 'Effluent Conc'!$D39*'Effluent Conc'!I39*3.78)</f>
        <v xml:space="preserve"> </v>
      </c>
      <c r="J39" s="279" t="str">
        <f>IF('Effluent Conc'!J39="", " ", 'Effluent Conc'!$D39*'Effluent Conc'!J39*3.78)</f>
        <v xml:space="preserve"> </v>
      </c>
      <c r="K39" s="279" t="str">
        <f>IF('Effluent Conc'!K39="", " ", 'Effluent Conc'!$D39*'Effluent Conc'!K39*3.78)</f>
        <v xml:space="preserve"> </v>
      </c>
      <c r="L39" s="279" t="str">
        <f>IF('Effluent Conc'!L39="", " ", 'Effluent Conc'!$D39*'Effluent Conc'!L39*3.78)</f>
        <v xml:space="preserve"> </v>
      </c>
      <c r="M39" s="279" t="str">
        <f>IF('Effluent Conc'!M39="", " ", 'Effluent Conc'!$D39*'Effluent Conc'!M39*3.78)</f>
        <v xml:space="preserve"> </v>
      </c>
      <c r="N39" s="279" t="str">
        <f>IF('Effluent Conc'!N39="", " ", 'Effluent Conc'!$D39*'Effluent Conc'!N39*3.78)</f>
        <v xml:space="preserve"> </v>
      </c>
      <c r="O39" s="279" t="str">
        <f>IF('Effluent Conc'!O39="", " ", 'Effluent Conc'!$D39*'Effluent Conc'!O39*3.78)</f>
        <v xml:space="preserve"> </v>
      </c>
      <c r="P39" s="279" t="str">
        <f>IF('Effluent Conc'!P39="", " ", 'Effluent Conc'!$E39*'Effluent Conc'!P39*3.78)</f>
        <v xml:space="preserve"> </v>
      </c>
      <c r="Q39" s="296" t="str">
        <f>IF('Effluent Conc'!U39="", " ", 'Effluent Conc'!$D39*'Effluent Conc'!U39*3.78)</f>
        <v xml:space="preserve"> </v>
      </c>
    </row>
    <row r="40" spans="1:17" ht="15" customHeight="1" x14ac:dyDescent="0.25">
      <c r="A40" s="295">
        <f>'Effluent Conc'!A40</f>
        <v>0</v>
      </c>
      <c r="B40" s="88">
        <f>'Effluent Conc'!B40</f>
        <v>0</v>
      </c>
      <c r="C40" s="130">
        <f>'Effluent Conc'!C40</f>
        <v>0</v>
      </c>
      <c r="D40" s="244">
        <f>'Effluent Conc'!D40</f>
        <v>0</v>
      </c>
      <c r="E40" s="244">
        <f>'Effluent Conc'!E40</f>
        <v>0</v>
      </c>
      <c r="F40" s="279" t="str">
        <f>IF(OR('Effluent Conc'!F40=0,'Effluent Conc'!F40=""), " ", 'Effluent Conc'!$D40*'Effluent Conc'!F40*3.78)</f>
        <v xml:space="preserve"> </v>
      </c>
      <c r="G40" s="279" t="str">
        <f>IF(OR('Effluent Conc'!G40=0,'Effluent Conc'!G40=""), " ", 'Effluent Conc'!$D40*'Effluent Conc'!G40*3.78)</f>
        <v xml:space="preserve"> </v>
      </c>
      <c r="H40" s="279" t="str">
        <f>IF('Effluent Conc'!H40="", " ", 'Effluent Conc'!$D40*'Effluent Conc'!H40*3.78)</f>
        <v xml:space="preserve"> </v>
      </c>
      <c r="I40" s="279" t="str">
        <f>IF('Effluent Conc'!I40="", " ", 'Effluent Conc'!$D40*'Effluent Conc'!I40*3.78)</f>
        <v xml:space="preserve"> </v>
      </c>
      <c r="J40" s="279" t="str">
        <f>IF('Effluent Conc'!J40="", " ", 'Effluent Conc'!$D40*'Effluent Conc'!J40*3.78)</f>
        <v xml:space="preserve"> </v>
      </c>
      <c r="K40" s="279" t="str">
        <f>IF('Effluent Conc'!K40="", " ", 'Effluent Conc'!$D40*'Effluent Conc'!K40*3.78)</f>
        <v xml:space="preserve"> </v>
      </c>
      <c r="L40" s="279" t="str">
        <f>IF('Effluent Conc'!L40="", " ", 'Effluent Conc'!$D40*'Effluent Conc'!L40*3.78)</f>
        <v xml:space="preserve"> </v>
      </c>
      <c r="M40" s="279" t="str">
        <f>IF('Effluent Conc'!M40="", " ", 'Effluent Conc'!$D40*'Effluent Conc'!M40*3.78)</f>
        <v xml:space="preserve"> </v>
      </c>
      <c r="N40" s="279" t="str">
        <f>IF('Effluent Conc'!N40="", " ", 'Effluent Conc'!$D40*'Effluent Conc'!N40*3.78)</f>
        <v xml:space="preserve"> </v>
      </c>
      <c r="O40" s="279" t="str">
        <f>IF('Effluent Conc'!O40="", " ", 'Effluent Conc'!$D40*'Effluent Conc'!O40*3.78)</f>
        <v xml:space="preserve"> </v>
      </c>
      <c r="P40" s="279" t="str">
        <f>IF('Effluent Conc'!P40="", " ", 'Effluent Conc'!$E40*'Effluent Conc'!P40*3.78)</f>
        <v xml:space="preserve"> </v>
      </c>
      <c r="Q40" s="296" t="str">
        <f>IF('Effluent Conc'!U40="", " ", 'Effluent Conc'!$D40*'Effluent Conc'!U40*3.78)</f>
        <v xml:space="preserve"> </v>
      </c>
    </row>
    <row r="41" spans="1:17" ht="15" customHeight="1" x14ac:dyDescent="0.25">
      <c r="A41" s="295">
        <f>'Effluent Conc'!A41</f>
        <v>0</v>
      </c>
      <c r="B41" s="88">
        <f>'Effluent Conc'!B41</f>
        <v>0</v>
      </c>
      <c r="C41" s="130">
        <f>'Effluent Conc'!C41</f>
        <v>0</v>
      </c>
      <c r="D41" s="244">
        <f>'Effluent Conc'!D41</f>
        <v>0</v>
      </c>
      <c r="E41" s="244">
        <f>'Effluent Conc'!E41</f>
        <v>0</v>
      </c>
      <c r="F41" s="279" t="str">
        <f>IF(OR('Effluent Conc'!F41=0,'Effluent Conc'!F41=""), " ", 'Effluent Conc'!$D41*'Effluent Conc'!F41*3.78)</f>
        <v xml:space="preserve"> </v>
      </c>
      <c r="G41" s="279" t="str">
        <f>IF(OR('Effluent Conc'!G41=0,'Effluent Conc'!G41=""), " ", 'Effluent Conc'!$D41*'Effluent Conc'!G41*3.78)</f>
        <v xml:space="preserve"> </v>
      </c>
      <c r="H41" s="279" t="str">
        <f>IF('Effluent Conc'!H41="", " ", 'Effluent Conc'!$D41*'Effluent Conc'!H41*3.78)</f>
        <v xml:space="preserve"> </v>
      </c>
      <c r="I41" s="279" t="str">
        <f>IF('Effluent Conc'!I41="", " ", 'Effluent Conc'!$D41*'Effluent Conc'!I41*3.78)</f>
        <v xml:space="preserve"> </v>
      </c>
      <c r="J41" s="279" t="str">
        <f>IF('Effluent Conc'!J41="", " ", 'Effluent Conc'!$D41*'Effluent Conc'!J41*3.78)</f>
        <v xml:space="preserve"> </v>
      </c>
      <c r="K41" s="279" t="str">
        <f>IF('Effluent Conc'!K41="", " ", 'Effluent Conc'!$D41*'Effluent Conc'!K41*3.78)</f>
        <v xml:space="preserve"> </v>
      </c>
      <c r="L41" s="279" t="str">
        <f>IF('Effluent Conc'!L41="", " ", 'Effluent Conc'!$D41*'Effluent Conc'!L41*3.78)</f>
        <v xml:space="preserve"> </v>
      </c>
      <c r="M41" s="279" t="str">
        <f>IF('Effluent Conc'!M41="", " ", 'Effluent Conc'!$D41*'Effluent Conc'!M41*3.78)</f>
        <v xml:space="preserve"> </v>
      </c>
      <c r="N41" s="279" t="str">
        <f>IF('Effluent Conc'!N41="", " ", 'Effluent Conc'!$D41*'Effluent Conc'!N41*3.78)</f>
        <v xml:space="preserve"> </v>
      </c>
      <c r="O41" s="279" t="str">
        <f>IF('Effluent Conc'!O41="", " ", 'Effluent Conc'!$D41*'Effluent Conc'!O41*3.78)</f>
        <v xml:space="preserve"> </v>
      </c>
      <c r="P41" s="279" t="str">
        <f>IF('Effluent Conc'!P41="", " ", 'Effluent Conc'!$E41*'Effluent Conc'!P41*3.78)</f>
        <v xml:space="preserve"> </v>
      </c>
      <c r="Q41" s="296" t="str">
        <f>IF('Effluent Conc'!U41="", " ", 'Effluent Conc'!$D41*'Effluent Conc'!U41*3.78)</f>
        <v xml:space="preserve"> </v>
      </c>
    </row>
    <row r="42" spans="1:17" ht="15" customHeight="1" x14ac:dyDescent="0.25">
      <c r="A42" s="295">
        <f>'Effluent Conc'!A42</f>
        <v>0</v>
      </c>
      <c r="B42" s="88">
        <f>'Effluent Conc'!B42</f>
        <v>0</v>
      </c>
      <c r="C42" s="130">
        <f>'Effluent Conc'!C42</f>
        <v>0</v>
      </c>
      <c r="D42" s="244">
        <f>'Effluent Conc'!D42</f>
        <v>0</v>
      </c>
      <c r="E42" s="244">
        <f>'Effluent Conc'!E42</f>
        <v>0</v>
      </c>
      <c r="F42" s="279" t="str">
        <f>IF(OR('Effluent Conc'!F42=0,'Effluent Conc'!F42=""), " ", 'Effluent Conc'!$D42*'Effluent Conc'!F42*3.78)</f>
        <v xml:space="preserve"> </v>
      </c>
      <c r="G42" s="279" t="str">
        <f>IF(OR('Effluent Conc'!G42=0,'Effluent Conc'!G42=""), " ", 'Effluent Conc'!$D42*'Effluent Conc'!G42*3.78)</f>
        <v xml:space="preserve"> </v>
      </c>
      <c r="H42" s="279" t="str">
        <f>IF('Effluent Conc'!H42="", " ", 'Effluent Conc'!$D42*'Effluent Conc'!H42*3.78)</f>
        <v xml:space="preserve"> </v>
      </c>
      <c r="I42" s="279" t="str">
        <f>IF('Effluent Conc'!I42="", " ", 'Effluent Conc'!$D42*'Effluent Conc'!I42*3.78)</f>
        <v xml:space="preserve"> </v>
      </c>
      <c r="J42" s="279" t="str">
        <f>IF('Effluent Conc'!J42="", " ", 'Effluent Conc'!$D42*'Effluent Conc'!J42*3.78)</f>
        <v xml:space="preserve"> </v>
      </c>
      <c r="K42" s="279" t="str">
        <f>IF('Effluent Conc'!K42="", " ", 'Effluent Conc'!$D42*'Effluent Conc'!K42*3.78)</f>
        <v xml:space="preserve"> </v>
      </c>
      <c r="L42" s="279" t="str">
        <f>IF('Effluent Conc'!L42="", " ", 'Effluent Conc'!$D42*'Effluent Conc'!L42*3.78)</f>
        <v xml:space="preserve"> </v>
      </c>
      <c r="M42" s="279" t="str">
        <f>IF('Effluent Conc'!M42="", " ", 'Effluent Conc'!$D42*'Effluent Conc'!M42*3.78)</f>
        <v xml:space="preserve"> </v>
      </c>
      <c r="N42" s="279" t="str">
        <f>IF('Effluent Conc'!N42="", " ", 'Effluent Conc'!$D42*'Effluent Conc'!N42*3.78)</f>
        <v xml:space="preserve"> </v>
      </c>
      <c r="O42" s="279" t="str">
        <f>IF('Effluent Conc'!O42="", " ", 'Effluent Conc'!$D42*'Effluent Conc'!O42*3.78)</f>
        <v xml:space="preserve"> </v>
      </c>
      <c r="P42" s="279" t="str">
        <f>IF('Effluent Conc'!P42="", " ", 'Effluent Conc'!$E42*'Effluent Conc'!P42*3.78)</f>
        <v xml:space="preserve"> </v>
      </c>
      <c r="Q42" s="296" t="str">
        <f>IF('Effluent Conc'!U42="", " ", 'Effluent Conc'!$D42*'Effluent Conc'!U42*3.78)</f>
        <v xml:space="preserve"> </v>
      </c>
    </row>
    <row r="43" spans="1:17" ht="15" customHeight="1" x14ac:dyDescent="0.25">
      <c r="A43" s="295">
        <f>'Effluent Conc'!A43</f>
        <v>0</v>
      </c>
      <c r="B43" s="88">
        <f>'Effluent Conc'!B43</f>
        <v>0</v>
      </c>
      <c r="C43" s="130">
        <f>'Effluent Conc'!C43</f>
        <v>0</v>
      </c>
      <c r="D43" s="244">
        <f>'Effluent Conc'!D43</f>
        <v>0</v>
      </c>
      <c r="E43" s="244">
        <f>'Effluent Conc'!E43</f>
        <v>0</v>
      </c>
      <c r="F43" s="279" t="str">
        <f>IF(OR('Effluent Conc'!F43=0,'Effluent Conc'!F43=""), " ", 'Effluent Conc'!$D43*'Effluent Conc'!F43*3.78)</f>
        <v xml:space="preserve"> </v>
      </c>
      <c r="G43" s="279" t="str">
        <f>IF(OR('Effluent Conc'!G43=0,'Effluent Conc'!G43=""), " ", 'Effluent Conc'!$D43*'Effluent Conc'!G43*3.78)</f>
        <v xml:space="preserve"> </v>
      </c>
      <c r="H43" s="279" t="str">
        <f>IF('Effluent Conc'!H43="", " ", 'Effluent Conc'!$D43*'Effluent Conc'!H43*3.78)</f>
        <v xml:space="preserve"> </v>
      </c>
      <c r="I43" s="279" t="str">
        <f>IF('Effluent Conc'!I43="", " ", 'Effluent Conc'!$D43*'Effluent Conc'!I43*3.78)</f>
        <v xml:space="preserve"> </v>
      </c>
      <c r="J43" s="279" t="str">
        <f>IF('Effluent Conc'!J43="", " ", 'Effluent Conc'!$D43*'Effluent Conc'!J43*3.78)</f>
        <v xml:space="preserve"> </v>
      </c>
      <c r="K43" s="279" t="str">
        <f>IF('Effluent Conc'!K43="", " ", 'Effluent Conc'!$D43*'Effluent Conc'!K43*3.78)</f>
        <v xml:space="preserve"> </v>
      </c>
      <c r="L43" s="279" t="str">
        <f>IF('Effluent Conc'!L43="", " ", 'Effluent Conc'!$D43*'Effluent Conc'!L43*3.78)</f>
        <v xml:space="preserve"> </v>
      </c>
      <c r="M43" s="279" t="str">
        <f>IF('Effluent Conc'!M43="", " ", 'Effluent Conc'!$D43*'Effluent Conc'!M43*3.78)</f>
        <v xml:space="preserve"> </v>
      </c>
      <c r="N43" s="279" t="str">
        <f>IF('Effluent Conc'!N43="", " ", 'Effluent Conc'!$D43*'Effluent Conc'!N43*3.78)</f>
        <v xml:space="preserve"> </v>
      </c>
      <c r="O43" s="279" t="str">
        <f>IF('Effluent Conc'!O43="", " ", 'Effluent Conc'!$D43*'Effluent Conc'!O43*3.78)</f>
        <v xml:space="preserve"> </v>
      </c>
      <c r="P43" s="279" t="str">
        <f>IF('Effluent Conc'!P43="", " ", 'Effluent Conc'!$E43*'Effluent Conc'!P43*3.78)</f>
        <v xml:space="preserve"> </v>
      </c>
      <c r="Q43" s="296" t="str">
        <f>IF('Effluent Conc'!U43="", " ", 'Effluent Conc'!$D43*'Effluent Conc'!U43*3.78)</f>
        <v xml:space="preserve"> </v>
      </c>
    </row>
    <row r="44" spans="1:17" x14ac:dyDescent="0.25">
      <c r="A44" s="295">
        <f>'Effluent Conc'!A44</f>
        <v>0</v>
      </c>
      <c r="B44" s="88">
        <f>'Effluent Conc'!B44</f>
        <v>0</v>
      </c>
      <c r="C44" s="130">
        <f>'Effluent Conc'!C44</f>
        <v>0</v>
      </c>
      <c r="D44" s="244">
        <f>'Effluent Conc'!D44</f>
        <v>0</v>
      </c>
      <c r="E44" s="244">
        <f>'Effluent Conc'!E44</f>
        <v>0</v>
      </c>
      <c r="F44" s="279" t="str">
        <f>IF(OR('Effluent Conc'!F44=0,'Effluent Conc'!F44=""), " ", 'Effluent Conc'!$D44*'Effluent Conc'!F44*3.78)</f>
        <v xml:space="preserve"> </v>
      </c>
      <c r="G44" s="279" t="str">
        <f>IF(OR('Effluent Conc'!G44=0,'Effluent Conc'!G44=""), " ", 'Effluent Conc'!$D44*'Effluent Conc'!G44*3.78)</f>
        <v xml:space="preserve"> </v>
      </c>
      <c r="H44" s="279" t="str">
        <f>IF('Effluent Conc'!H44="", " ", 'Effluent Conc'!$D44*'Effluent Conc'!H44*3.78)</f>
        <v xml:space="preserve"> </v>
      </c>
      <c r="I44" s="279" t="str">
        <f>IF('Effluent Conc'!I44="", " ", 'Effluent Conc'!$D44*'Effluent Conc'!I44*3.78)</f>
        <v xml:space="preserve"> </v>
      </c>
      <c r="J44" s="279" t="str">
        <f>IF('Effluent Conc'!J44="", " ", 'Effluent Conc'!$D44*'Effluent Conc'!J44*3.78)</f>
        <v xml:space="preserve"> </v>
      </c>
      <c r="K44" s="279" t="str">
        <f>IF('Effluent Conc'!K44="", " ", 'Effluent Conc'!$D44*'Effluent Conc'!K44*3.78)</f>
        <v xml:space="preserve"> </v>
      </c>
      <c r="L44" s="279" t="str">
        <f>IF('Effluent Conc'!L44="", " ", 'Effluent Conc'!$D44*'Effluent Conc'!L44*3.78)</f>
        <v xml:space="preserve"> </v>
      </c>
      <c r="M44" s="279" t="str">
        <f>IF('Effluent Conc'!M44="", " ", 'Effluent Conc'!$D44*'Effluent Conc'!M44*3.78)</f>
        <v xml:space="preserve"> </v>
      </c>
      <c r="N44" s="279" t="str">
        <f>IF('Effluent Conc'!N44="", " ", 'Effluent Conc'!$D44*'Effluent Conc'!N44*3.78)</f>
        <v xml:space="preserve"> </v>
      </c>
      <c r="O44" s="279" t="str">
        <f>IF('Effluent Conc'!O44="", " ", 'Effluent Conc'!$D44*'Effluent Conc'!O44*3.78)</f>
        <v xml:space="preserve"> </v>
      </c>
      <c r="P44" s="279" t="str">
        <f>IF('Effluent Conc'!P44="", " ", 'Effluent Conc'!$E44*'Effluent Conc'!P44*3.78)</f>
        <v xml:space="preserve"> </v>
      </c>
      <c r="Q44" s="296" t="str">
        <f>IF('Effluent Conc'!U44="", " ", 'Effluent Conc'!$D44*'Effluent Conc'!U44*3.78)</f>
        <v xml:space="preserve"> </v>
      </c>
    </row>
    <row r="45" spans="1:17" x14ac:dyDescent="0.25">
      <c r="A45" s="295">
        <f>'Effluent Conc'!A45</f>
        <v>0</v>
      </c>
      <c r="B45" s="88">
        <f>'Effluent Conc'!B45</f>
        <v>0</v>
      </c>
      <c r="C45" s="130">
        <f>'Effluent Conc'!C45</f>
        <v>0</v>
      </c>
      <c r="D45" s="244">
        <f>'Effluent Conc'!D45</f>
        <v>0</v>
      </c>
      <c r="E45" s="244">
        <f>'Effluent Conc'!E45</f>
        <v>0</v>
      </c>
      <c r="F45" s="279" t="str">
        <f>IF(OR('Effluent Conc'!F45=0,'Effluent Conc'!F45=""), " ", 'Effluent Conc'!$D45*'Effluent Conc'!F45*3.78)</f>
        <v xml:space="preserve"> </v>
      </c>
      <c r="G45" s="279" t="str">
        <f>IF(OR('Effluent Conc'!G45=0,'Effluent Conc'!G45=""), " ", 'Effluent Conc'!$D45*'Effluent Conc'!G45*3.78)</f>
        <v xml:space="preserve"> </v>
      </c>
      <c r="H45" s="279" t="str">
        <f>IF('Effluent Conc'!H45="", " ", 'Effluent Conc'!$D45*'Effluent Conc'!H45*3.78)</f>
        <v xml:space="preserve"> </v>
      </c>
      <c r="I45" s="279" t="str">
        <f>IF('Effluent Conc'!I45="", " ", 'Effluent Conc'!$D45*'Effluent Conc'!I45*3.78)</f>
        <v xml:space="preserve"> </v>
      </c>
      <c r="J45" s="279" t="str">
        <f>IF('Effluent Conc'!J45="", " ", 'Effluent Conc'!$D45*'Effluent Conc'!J45*3.78)</f>
        <v xml:space="preserve"> </v>
      </c>
      <c r="K45" s="279" t="str">
        <f>IF('Effluent Conc'!K45="", " ", 'Effluent Conc'!$D45*'Effluent Conc'!K45*3.78)</f>
        <v xml:space="preserve"> </v>
      </c>
      <c r="L45" s="279" t="str">
        <f>IF('Effluent Conc'!L45="", " ", 'Effluent Conc'!$D45*'Effluent Conc'!L45*3.78)</f>
        <v xml:space="preserve"> </v>
      </c>
      <c r="M45" s="279" t="str">
        <f>IF('Effluent Conc'!M45="", " ", 'Effluent Conc'!$D45*'Effluent Conc'!M45*3.78)</f>
        <v xml:space="preserve"> </v>
      </c>
      <c r="N45" s="279" t="str">
        <f>IF('Effluent Conc'!N45="", " ", 'Effluent Conc'!$D45*'Effluent Conc'!N45*3.78)</f>
        <v xml:space="preserve"> </v>
      </c>
      <c r="O45" s="279" t="str">
        <f>IF('Effluent Conc'!O45="", " ", 'Effluent Conc'!$D45*'Effluent Conc'!O45*3.78)</f>
        <v xml:space="preserve"> </v>
      </c>
      <c r="P45" s="279" t="str">
        <f>IF('Effluent Conc'!P45="", " ", 'Effluent Conc'!$E45*'Effluent Conc'!P45*3.78)</f>
        <v xml:space="preserve"> </v>
      </c>
      <c r="Q45" s="296" t="str">
        <f>IF('Effluent Conc'!U45="", " ", 'Effluent Conc'!$D45*'Effluent Conc'!U45*3.78)</f>
        <v xml:space="preserve"> </v>
      </c>
    </row>
    <row r="46" spans="1:17" x14ac:dyDescent="0.25">
      <c r="A46" s="295">
        <f>'Effluent Conc'!A46</f>
        <v>0</v>
      </c>
      <c r="B46" s="88">
        <f>'Effluent Conc'!B46</f>
        <v>0</v>
      </c>
      <c r="C46" s="130">
        <f>'Effluent Conc'!C46</f>
        <v>0</v>
      </c>
      <c r="D46" s="244">
        <f>'Effluent Conc'!D46</f>
        <v>0</v>
      </c>
      <c r="E46" s="244">
        <f>'Effluent Conc'!E46</f>
        <v>0</v>
      </c>
      <c r="F46" s="279" t="str">
        <f>IF(OR('Effluent Conc'!F46=0,'Effluent Conc'!F46=""), " ", 'Effluent Conc'!$D46*'Effluent Conc'!F46*3.78)</f>
        <v xml:space="preserve"> </v>
      </c>
      <c r="G46" s="279" t="str">
        <f>IF(OR('Effluent Conc'!G46=0,'Effluent Conc'!G46=""), " ", 'Effluent Conc'!$D46*'Effluent Conc'!G46*3.78)</f>
        <v xml:space="preserve"> </v>
      </c>
      <c r="H46" s="279" t="str">
        <f>IF('Effluent Conc'!H46="", " ", 'Effluent Conc'!$D46*'Effluent Conc'!H46*3.78)</f>
        <v xml:space="preserve"> </v>
      </c>
      <c r="I46" s="279" t="str">
        <f>IF('Effluent Conc'!I46="", " ", 'Effluent Conc'!$D46*'Effluent Conc'!I46*3.78)</f>
        <v xml:space="preserve"> </v>
      </c>
      <c r="J46" s="279" t="str">
        <f>IF('Effluent Conc'!J46="", " ", 'Effluent Conc'!$D46*'Effluent Conc'!J46*3.78)</f>
        <v xml:space="preserve"> </v>
      </c>
      <c r="K46" s="279" t="str">
        <f>IF('Effluent Conc'!K46="", " ", 'Effluent Conc'!$D46*'Effluent Conc'!K46*3.78)</f>
        <v xml:space="preserve"> </v>
      </c>
      <c r="L46" s="279" t="str">
        <f>IF('Effluent Conc'!L46="", " ", 'Effluent Conc'!$D46*'Effluent Conc'!L46*3.78)</f>
        <v xml:space="preserve"> </v>
      </c>
      <c r="M46" s="279" t="str">
        <f>IF('Effluent Conc'!M46="", " ", 'Effluent Conc'!$D46*'Effluent Conc'!M46*3.78)</f>
        <v xml:space="preserve"> </v>
      </c>
      <c r="N46" s="279" t="str">
        <f>IF('Effluent Conc'!N46="", " ", 'Effluent Conc'!$D46*'Effluent Conc'!N46*3.78)</f>
        <v xml:space="preserve"> </v>
      </c>
      <c r="O46" s="279" t="str">
        <f>IF('Effluent Conc'!O46="", " ", 'Effluent Conc'!$D46*'Effluent Conc'!O46*3.78)</f>
        <v xml:space="preserve"> </v>
      </c>
      <c r="P46" s="279" t="str">
        <f>IF('Effluent Conc'!P46="", " ", 'Effluent Conc'!$E46*'Effluent Conc'!P46*3.78)</f>
        <v xml:space="preserve"> </v>
      </c>
      <c r="Q46" s="296" t="str">
        <f>IF('Effluent Conc'!U46="", " ", 'Effluent Conc'!$D46*'Effluent Conc'!U46*3.78)</f>
        <v xml:space="preserve"> </v>
      </c>
    </row>
    <row r="47" spans="1:17" x14ac:dyDescent="0.25">
      <c r="A47" s="295">
        <f>'Effluent Conc'!A47</f>
        <v>0</v>
      </c>
      <c r="B47" s="88">
        <f>'Effluent Conc'!B47</f>
        <v>0</v>
      </c>
      <c r="C47" s="130">
        <f>'Effluent Conc'!C47</f>
        <v>0</v>
      </c>
      <c r="D47" s="244">
        <f>'Effluent Conc'!D47</f>
        <v>0</v>
      </c>
      <c r="E47" s="244">
        <f>'Effluent Conc'!E47</f>
        <v>0</v>
      </c>
      <c r="F47" s="279" t="str">
        <f>IF(OR('Effluent Conc'!F47=0,'Effluent Conc'!F47=""), " ", 'Effluent Conc'!$D47*'Effluent Conc'!F47*3.78)</f>
        <v xml:space="preserve"> </v>
      </c>
      <c r="G47" s="279" t="str">
        <f>IF(OR('Effluent Conc'!G47=0,'Effluent Conc'!G47=""), " ", 'Effluent Conc'!$D47*'Effluent Conc'!G47*3.78)</f>
        <v xml:space="preserve"> </v>
      </c>
      <c r="H47" s="279" t="str">
        <f>IF('Effluent Conc'!H47="", " ", 'Effluent Conc'!$D47*'Effluent Conc'!H47*3.78)</f>
        <v xml:space="preserve"> </v>
      </c>
      <c r="I47" s="279" t="str">
        <f>IF('Effluent Conc'!I47="", " ", 'Effluent Conc'!$D47*'Effluent Conc'!I47*3.78)</f>
        <v xml:space="preserve"> </v>
      </c>
      <c r="J47" s="279" t="str">
        <f>IF('Effluent Conc'!J47="", " ", 'Effluent Conc'!$D47*'Effluent Conc'!J47*3.78)</f>
        <v xml:space="preserve"> </v>
      </c>
      <c r="K47" s="279" t="str">
        <f>IF('Effluent Conc'!K47="", " ", 'Effluent Conc'!$D47*'Effluent Conc'!K47*3.78)</f>
        <v xml:space="preserve"> </v>
      </c>
      <c r="L47" s="279" t="str">
        <f>IF('Effluent Conc'!L47="", " ", 'Effluent Conc'!$D47*'Effluent Conc'!L47*3.78)</f>
        <v xml:space="preserve"> </v>
      </c>
      <c r="M47" s="279" t="str">
        <f>IF('Effluent Conc'!M47="", " ", 'Effluent Conc'!$D47*'Effluent Conc'!M47*3.78)</f>
        <v xml:space="preserve"> </v>
      </c>
      <c r="N47" s="279" t="str">
        <f>IF('Effluent Conc'!N47="", " ", 'Effluent Conc'!$D47*'Effluent Conc'!N47*3.78)</f>
        <v xml:space="preserve"> </v>
      </c>
      <c r="O47" s="279" t="str">
        <f>IF('Effluent Conc'!O47="", " ", 'Effluent Conc'!$D47*'Effluent Conc'!O47*3.78)</f>
        <v xml:space="preserve"> </v>
      </c>
      <c r="P47" s="279" t="str">
        <f>IF('Effluent Conc'!P47="", " ", 'Effluent Conc'!$E47*'Effluent Conc'!P47*3.78)</f>
        <v xml:space="preserve"> </v>
      </c>
      <c r="Q47" s="296" t="str">
        <f>IF('Effluent Conc'!U47="", " ", 'Effluent Conc'!$D47*'Effluent Conc'!U47*3.78)</f>
        <v xml:space="preserve"> </v>
      </c>
    </row>
    <row r="48" spans="1:17" x14ac:dyDescent="0.25">
      <c r="A48" s="295">
        <f>'Effluent Conc'!A48</f>
        <v>0</v>
      </c>
      <c r="B48" s="88">
        <f>'Effluent Conc'!B48</f>
        <v>0</v>
      </c>
      <c r="C48" s="130">
        <f>'Effluent Conc'!C48</f>
        <v>0</v>
      </c>
      <c r="D48" s="244">
        <f>'Effluent Conc'!D48</f>
        <v>0</v>
      </c>
      <c r="E48" s="244">
        <f>'Effluent Conc'!E48</f>
        <v>0</v>
      </c>
      <c r="F48" s="279" t="str">
        <f>IF(OR('Effluent Conc'!F48=0,'Effluent Conc'!F48=""), " ", 'Effluent Conc'!$D48*'Effluent Conc'!F48*3.78)</f>
        <v xml:space="preserve"> </v>
      </c>
      <c r="G48" s="279" t="str">
        <f>IF(OR('Effluent Conc'!G48=0,'Effluent Conc'!G48=""), " ", 'Effluent Conc'!$D48*'Effluent Conc'!G48*3.78)</f>
        <v xml:space="preserve"> </v>
      </c>
      <c r="H48" s="279" t="str">
        <f>IF('Effluent Conc'!H48="", " ", 'Effluent Conc'!$D48*'Effluent Conc'!H48*3.78)</f>
        <v xml:space="preserve"> </v>
      </c>
      <c r="I48" s="279" t="str">
        <f>IF('Effluent Conc'!I48="", " ", 'Effluent Conc'!$D48*'Effluent Conc'!I48*3.78)</f>
        <v xml:space="preserve"> </v>
      </c>
      <c r="J48" s="279" t="str">
        <f>IF('Effluent Conc'!J48="", " ", 'Effluent Conc'!$D48*'Effluent Conc'!J48*3.78)</f>
        <v xml:space="preserve"> </v>
      </c>
      <c r="K48" s="279" t="str">
        <f>IF('Effluent Conc'!K48="", " ", 'Effluent Conc'!$D48*'Effluent Conc'!K48*3.78)</f>
        <v xml:space="preserve"> </v>
      </c>
      <c r="L48" s="279" t="str">
        <f>IF('Effluent Conc'!L48="", " ", 'Effluent Conc'!$D48*'Effluent Conc'!L48*3.78)</f>
        <v xml:space="preserve"> </v>
      </c>
      <c r="M48" s="279" t="str">
        <f>IF('Effluent Conc'!M48="", " ", 'Effluent Conc'!$D48*'Effluent Conc'!M48*3.78)</f>
        <v xml:space="preserve"> </v>
      </c>
      <c r="N48" s="279" t="str">
        <f>IF('Effluent Conc'!N48="", " ", 'Effluent Conc'!$D48*'Effluent Conc'!N48*3.78)</f>
        <v xml:space="preserve"> </v>
      </c>
      <c r="O48" s="279" t="str">
        <f>IF('Effluent Conc'!O48="", " ", 'Effluent Conc'!$D48*'Effluent Conc'!O48*3.78)</f>
        <v xml:space="preserve"> </v>
      </c>
      <c r="P48" s="279" t="str">
        <f>IF('Effluent Conc'!P48="", " ", 'Effluent Conc'!$E48*'Effluent Conc'!P48*3.78)</f>
        <v xml:space="preserve"> </v>
      </c>
      <c r="Q48" s="296" t="str">
        <f>IF('Effluent Conc'!U48="", " ", 'Effluent Conc'!$D48*'Effluent Conc'!U48*3.78)</f>
        <v xml:space="preserve"> </v>
      </c>
    </row>
    <row r="49" spans="1:17" x14ac:dyDescent="0.25">
      <c r="A49" s="295">
        <f>'Effluent Conc'!A49</f>
        <v>0</v>
      </c>
      <c r="B49" s="88">
        <f>'Effluent Conc'!B49</f>
        <v>0</v>
      </c>
      <c r="C49" s="130">
        <f>'Effluent Conc'!C49</f>
        <v>0</v>
      </c>
      <c r="D49" s="244">
        <f>'Effluent Conc'!D49</f>
        <v>0</v>
      </c>
      <c r="E49" s="244">
        <f>'Effluent Conc'!E49</f>
        <v>0</v>
      </c>
      <c r="F49" s="279" t="str">
        <f>IF(OR('Effluent Conc'!F49=0,'Effluent Conc'!F49=""), " ", 'Effluent Conc'!$D49*'Effluent Conc'!F49*3.78)</f>
        <v xml:space="preserve"> </v>
      </c>
      <c r="G49" s="279" t="str">
        <f>IF(OR('Effluent Conc'!G49=0,'Effluent Conc'!G49=""), " ", 'Effluent Conc'!$D49*'Effluent Conc'!G49*3.78)</f>
        <v xml:space="preserve"> </v>
      </c>
      <c r="H49" s="279" t="str">
        <f>IF('Effluent Conc'!H49="", " ", 'Effluent Conc'!$D49*'Effluent Conc'!H49*3.78)</f>
        <v xml:space="preserve"> </v>
      </c>
      <c r="I49" s="279" t="str">
        <f>IF('Effluent Conc'!I49="", " ", 'Effluent Conc'!$D49*'Effluent Conc'!I49*3.78)</f>
        <v xml:space="preserve"> </v>
      </c>
      <c r="J49" s="279" t="str">
        <f>IF('Effluent Conc'!J49="", " ", 'Effluent Conc'!$D49*'Effluent Conc'!J49*3.78)</f>
        <v xml:space="preserve"> </v>
      </c>
      <c r="K49" s="279" t="str">
        <f>IF('Effluent Conc'!K49="", " ", 'Effluent Conc'!$D49*'Effluent Conc'!K49*3.78)</f>
        <v xml:space="preserve"> </v>
      </c>
      <c r="L49" s="279" t="str">
        <f>IF('Effluent Conc'!L49="", " ", 'Effluent Conc'!$D49*'Effluent Conc'!L49*3.78)</f>
        <v xml:space="preserve"> </v>
      </c>
      <c r="M49" s="279" t="str">
        <f>IF('Effluent Conc'!M49="", " ", 'Effluent Conc'!$D49*'Effluent Conc'!M49*3.78)</f>
        <v xml:space="preserve"> </v>
      </c>
      <c r="N49" s="279" t="str">
        <f>IF('Effluent Conc'!N49="", " ", 'Effluent Conc'!$D49*'Effluent Conc'!N49*3.78)</f>
        <v xml:space="preserve"> </v>
      </c>
      <c r="O49" s="279" t="str">
        <f>IF('Effluent Conc'!O49="", " ", 'Effluent Conc'!$D49*'Effluent Conc'!O49*3.78)</f>
        <v xml:space="preserve"> </v>
      </c>
      <c r="P49" s="279" t="str">
        <f>IF('Effluent Conc'!P49="", " ", 'Effluent Conc'!$E49*'Effluent Conc'!P49*3.78)</f>
        <v xml:space="preserve"> </v>
      </c>
      <c r="Q49" s="296" t="str">
        <f>IF('Effluent Conc'!U49="", " ", 'Effluent Conc'!$D49*'Effluent Conc'!U49*3.78)</f>
        <v xml:space="preserve"> </v>
      </c>
    </row>
    <row r="50" spans="1:17" x14ac:dyDescent="0.25">
      <c r="A50" s="295">
        <f>'Effluent Conc'!A50</f>
        <v>0</v>
      </c>
      <c r="B50" s="88">
        <f>'Effluent Conc'!B50</f>
        <v>0</v>
      </c>
      <c r="C50" s="130">
        <f>'Effluent Conc'!C50</f>
        <v>0</v>
      </c>
      <c r="D50" s="244">
        <f>'Effluent Conc'!D50</f>
        <v>0</v>
      </c>
      <c r="E50" s="244">
        <f>'Effluent Conc'!E50</f>
        <v>0</v>
      </c>
      <c r="F50" s="279" t="str">
        <f>IF(OR('Effluent Conc'!F50=0,'Effluent Conc'!F50=""), " ", 'Effluent Conc'!$D50*'Effluent Conc'!F50*3.78)</f>
        <v xml:space="preserve"> </v>
      </c>
      <c r="G50" s="279" t="str">
        <f>IF(OR('Effluent Conc'!G50=0,'Effluent Conc'!G50=""), " ", 'Effluent Conc'!$D50*'Effluent Conc'!G50*3.78)</f>
        <v xml:space="preserve"> </v>
      </c>
      <c r="H50" s="279" t="str">
        <f>IF('Effluent Conc'!H50="", " ", 'Effluent Conc'!$D50*'Effluent Conc'!H50*3.78)</f>
        <v xml:space="preserve"> </v>
      </c>
      <c r="I50" s="279" t="str">
        <f>IF('Effluent Conc'!I50="", " ", 'Effluent Conc'!$D50*'Effluent Conc'!I50*3.78)</f>
        <v xml:space="preserve"> </v>
      </c>
      <c r="J50" s="279" t="str">
        <f>IF('Effluent Conc'!J50="", " ", 'Effluent Conc'!$D50*'Effluent Conc'!J50*3.78)</f>
        <v xml:space="preserve"> </v>
      </c>
      <c r="K50" s="279" t="str">
        <f>IF('Effluent Conc'!K50="", " ", 'Effluent Conc'!$D50*'Effluent Conc'!K50*3.78)</f>
        <v xml:space="preserve"> </v>
      </c>
      <c r="L50" s="279" t="str">
        <f>IF('Effluent Conc'!L50="", " ", 'Effluent Conc'!$D50*'Effluent Conc'!L50*3.78)</f>
        <v xml:space="preserve"> </v>
      </c>
      <c r="M50" s="279" t="str">
        <f>IF('Effluent Conc'!M50="", " ", 'Effluent Conc'!$D50*'Effluent Conc'!M50*3.78)</f>
        <v xml:space="preserve"> </v>
      </c>
      <c r="N50" s="279" t="str">
        <f>IF('Effluent Conc'!N50="", " ", 'Effluent Conc'!$D50*'Effluent Conc'!N50*3.78)</f>
        <v xml:space="preserve"> </v>
      </c>
      <c r="O50" s="279" t="str">
        <f>IF('Effluent Conc'!O50="", " ", 'Effluent Conc'!$D50*'Effluent Conc'!O50*3.78)</f>
        <v xml:space="preserve"> </v>
      </c>
      <c r="P50" s="279" t="str">
        <f>IF('Effluent Conc'!P50="", " ", 'Effluent Conc'!$E50*'Effluent Conc'!P50*3.78)</f>
        <v xml:space="preserve"> </v>
      </c>
      <c r="Q50" s="296" t="str">
        <f>IF('Effluent Conc'!U50="", " ", 'Effluent Conc'!$D50*'Effluent Conc'!U50*3.78)</f>
        <v xml:space="preserve"> </v>
      </c>
    </row>
    <row r="51" spans="1:17" x14ac:dyDescent="0.25">
      <c r="A51" s="295">
        <f>'Effluent Conc'!A51</f>
        <v>0</v>
      </c>
      <c r="B51" s="88">
        <f>'Effluent Conc'!B51</f>
        <v>0</v>
      </c>
      <c r="C51" s="130">
        <f>'Effluent Conc'!C51</f>
        <v>0</v>
      </c>
      <c r="D51" s="244">
        <f>'Effluent Conc'!D51</f>
        <v>0</v>
      </c>
      <c r="E51" s="244">
        <f>'Effluent Conc'!E51</f>
        <v>0</v>
      </c>
      <c r="F51" s="279" t="str">
        <f>IF(OR('Effluent Conc'!F51=0,'Effluent Conc'!F51=""), " ", 'Effluent Conc'!$D51*'Effluent Conc'!F51*3.78)</f>
        <v xml:space="preserve"> </v>
      </c>
      <c r="G51" s="279" t="str">
        <f>IF(OR('Effluent Conc'!G51=0,'Effluent Conc'!G51=""), " ", 'Effluent Conc'!$D51*'Effluent Conc'!G51*3.78)</f>
        <v xml:space="preserve"> </v>
      </c>
      <c r="H51" s="279" t="str">
        <f>IF('Effluent Conc'!H51="", " ", 'Effluent Conc'!$D51*'Effluent Conc'!H51*3.78)</f>
        <v xml:space="preserve"> </v>
      </c>
      <c r="I51" s="279" t="str">
        <f>IF('Effluent Conc'!I51="", " ", 'Effluent Conc'!$D51*'Effluent Conc'!I51*3.78)</f>
        <v xml:space="preserve"> </v>
      </c>
      <c r="J51" s="279" t="str">
        <f>IF('Effluent Conc'!J51="", " ", 'Effluent Conc'!$D51*'Effluent Conc'!J51*3.78)</f>
        <v xml:space="preserve"> </v>
      </c>
      <c r="K51" s="279" t="str">
        <f>IF('Effluent Conc'!K51="", " ", 'Effluent Conc'!$D51*'Effluent Conc'!K51*3.78)</f>
        <v xml:space="preserve"> </v>
      </c>
      <c r="L51" s="279" t="str">
        <f>IF('Effluent Conc'!L51="", " ", 'Effluent Conc'!$D51*'Effluent Conc'!L51*3.78)</f>
        <v xml:space="preserve"> </v>
      </c>
      <c r="M51" s="279" t="str">
        <f>IF('Effluent Conc'!M51="", " ", 'Effluent Conc'!$D51*'Effluent Conc'!M51*3.78)</f>
        <v xml:space="preserve"> </v>
      </c>
      <c r="N51" s="279" t="str">
        <f>IF('Effluent Conc'!N51="", " ", 'Effluent Conc'!$D51*'Effluent Conc'!N51*3.78)</f>
        <v xml:space="preserve"> </v>
      </c>
      <c r="O51" s="279" t="str">
        <f>IF('Effluent Conc'!O51="", " ", 'Effluent Conc'!$D51*'Effluent Conc'!O51*3.78)</f>
        <v xml:space="preserve"> </v>
      </c>
      <c r="P51" s="279" t="str">
        <f>IF('Effluent Conc'!P51="", " ", 'Effluent Conc'!$E51*'Effluent Conc'!P51*3.78)</f>
        <v xml:space="preserve"> </v>
      </c>
      <c r="Q51" s="296" t="str">
        <f>IF('Effluent Conc'!U51="", " ", 'Effluent Conc'!$D51*'Effluent Conc'!U51*3.78)</f>
        <v xml:space="preserve"> </v>
      </c>
    </row>
    <row r="52" spans="1:17" x14ac:dyDescent="0.25">
      <c r="A52" s="295">
        <f>'Effluent Conc'!A52</f>
        <v>0</v>
      </c>
      <c r="B52" s="88">
        <f>'Effluent Conc'!B52</f>
        <v>0</v>
      </c>
      <c r="C52" s="130">
        <f>'Effluent Conc'!C52</f>
        <v>0</v>
      </c>
      <c r="D52" s="244">
        <f>'Effluent Conc'!D52</f>
        <v>0</v>
      </c>
      <c r="E52" s="244">
        <f>'Effluent Conc'!E52</f>
        <v>0</v>
      </c>
      <c r="F52" s="279" t="str">
        <f>IF(OR('Effluent Conc'!F52=0,'Effluent Conc'!F52=""), " ", 'Effluent Conc'!$D52*'Effluent Conc'!F52*3.78)</f>
        <v xml:space="preserve"> </v>
      </c>
      <c r="G52" s="279" t="str">
        <f>IF(OR('Effluent Conc'!G52=0,'Effluent Conc'!G52=""), " ", 'Effluent Conc'!$D52*'Effluent Conc'!G52*3.78)</f>
        <v xml:space="preserve"> </v>
      </c>
      <c r="H52" s="279" t="str">
        <f>IF('Effluent Conc'!H52="", " ", 'Effluent Conc'!$D52*'Effluent Conc'!H52*3.78)</f>
        <v xml:space="preserve"> </v>
      </c>
      <c r="I52" s="279" t="str">
        <f>IF('Effluent Conc'!I52="", " ", 'Effluent Conc'!$D52*'Effluent Conc'!I52*3.78)</f>
        <v xml:space="preserve"> </v>
      </c>
      <c r="J52" s="279" t="str">
        <f>IF('Effluent Conc'!J52="", " ", 'Effluent Conc'!$D52*'Effluent Conc'!J52*3.78)</f>
        <v xml:space="preserve"> </v>
      </c>
      <c r="K52" s="279" t="str">
        <f>IF('Effluent Conc'!K52="", " ", 'Effluent Conc'!$D52*'Effluent Conc'!K52*3.78)</f>
        <v xml:space="preserve"> </v>
      </c>
      <c r="L52" s="279" t="str">
        <f>IF('Effluent Conc'!L52="", " ", 'Effluent Conc'!$D52*'Effluent Conc'!L52*3.78)</f>
        <v xml:space="preserve"> </v>
      </c>
      <c r="M52" s="279" t="str">
        <f>IF('Effluent Conc'!M52="", " ", 'Effluent Conc'!$D52*'Effluent Conc'!M52*3.78)</f>
        <v xml:space="preserve"> </v>
      </c>
      <c r="N52" s="279" t="str">
        <f>IF('Effluent Conc'!N52="", " ", 'Effluent Conc'!$D52*'Effluent Conc'!N52*3.78)</f>
        <v xml:space="preserve"> </v>
      </c>
      <c r="O52" s="279" t="str">
        <f>IF('Effluent Conc'!O52="", " ", 'Effluent Conc'!$D52*'Effluent Conc'!O52*3.78)</f>
        <v xml:space="preserve"> </v>
      </c>
      <c r="P52" s="279" t="str">
        <f>IF('Effluent Conc'!P52="", " ", 'Effluent Conc'!$E52*'Effluent Conc'!P52*3.78)</f>
        <v xml:space="preserve"> </v>
      </c>
      <c r="Q52" s="296" t="str">
        <f>IF('Effluent Conc'!U52="", " ", 'Effluent Conc'!$D52*'Effluent Conc'!U52*3.78)</f>
        <v xml:space="preserve"> </v>
      </c>
    </row>
    <row r="53" spans="1:17" x14ac:dyDescent="0.25">
      <c r="A53" s="295">
        <f>'Effluent Conc'!A53</f>
        <v>0</v>
      </c>
      <c r="B53" s="88">
        <f>'Effluent Conc'!B53</f>
        <v>0</v>
      </c>
      <c r="C53" s="130">
        <f>'Effluent Conc'!C53</f>
        <v>0</v>
      </c>
      <c r="D53" s="244">
        <f>'Effluent Conc'!D53</f>
        <v>0</v>
      </c>
      <c r="E53" s="244">
        <f>'Effluent Conc'!E53</f>
        <v>0</v>
      </c>
      <c r="F53" s="279" t="str">
        <f>IF(OR('Effluent Conc'!F53=0,'Effluent Conc'!F53=""), " ", 'Effluent Conc'!$D53*'Effluent Conc'!F53*3.78)</f>
        <v xml:space="preserve"> </v>
      </c>
      <c r="G53" s="279" t="str">
        <f>IF(OR('Effluent Conc'!G53=0,'Effluent Conc'!G53=""), " ", 'Effluent Conc'!$D53*'Effluent Conc'!G53*3.78)</f>
        <v xml:space="preserve"> </v>
      </c>
      <c r="H53" s="279" t="str">
        <f>IF('Effluent Conc'!H53="", " ", 'Effluent Conc'!$D53*'Effluent Conc'!H53*3.78)</f>
        <v xml:space="preserve"> </v>
      </c>
      <c r="I53" s="279" t="str">
        <f>IF('Effluent Conc'!I53="", " ", 'Effluent Conc'!$D53*'Effluent Conc'!I53*3.78)</f>
        <v xml:space="preserve"> </v>
      </c>
      <c r="J53" s="279" t="str">
        <f>IF('Effluent Conc'!J53="", " ", 'Effluent Conc'!$D53*'Effluent Conc'!J53*3.78)</f>
        <v xml:space="preserve"> </v>
      </c>
      <c r="K53" s="279" t="str">
        <f>IF('Effluent Conc'!K53="", " ", 'Effluent Conc'!$D53*'Effluent Conc'!K53*3.78)</f>
        <v xml:space="preserve"> </v>
      </c>
      <c r="L53" s="279" t="str">
        <f>IF('Effluent Conc'!L53="", " ", 'Effluent Conc'!$D53*'Effluent Conc'!L53*3.78)</f>
        <v xml:space="preserve"> </v>
      </c>
      <c r="M53" s="279" t="str">
        <f>IF('Effluent Conc'!M53="", " ", 'Effluent Conc'!$D53*'Effluent Conc'!M53*3.78)</f>
        <v xml:space="preserve"> </v>
      </c>
      <c r="N53" s="279" t="str">
        <f>IF('Effluent Conc'!N53="", " ", 'Effluent Conc'!$D53*'Effluent Conc'!N53*3.78)</f>
        <v xml:space="preserve"> </v>
      </c>
      <c r="O53" s="279" t="str">
        <f>IF('Effluent Conc'!O53="", " ", 'Effluent Conc'!$D53*'Effluent Conc'!O53*3.78)</f>
        <v xml:space="preserve"> </v>
      </c>
      <c r="P53" s="279" t="str">
        <f>IF('Effluent Conc'!P53="", " ", 'Effluent Conc'!$E53*'Effluent Conc'!P53*3.78)</f>
        <v xml:space="preserve"> </v>
      </c>
      <c r="Q53" s="296" t="str">
        <f>IF('Effluent Conc'!U53="", " ", 'Effluent Conc'!$D53*'Effluent Conc'!U53*3.78)</f>
        <v xml:space="preserve"> </v>
      </c>
    </row>
    <row r="54" spans="1:17" x14ac:dyDescent="0.25">
      <c r="A54" s="295">
        <f>'Effluent Conc'!A54</f>
        <v>0</v>
      </c>
      <c r="B54" s="88">
        <f>'Effluent Conc'!B54</f>
        <v>0</v>
      </c>
      <c r="C54" s="130">
        <f>'Effluent Conc'!C54</f>
        <v>0</v>
      </c>
      <c r="D54" s="244">
        <f>'Effluent Conc'!D54</f>
        <v>0</v>
      </c>
      <c r="E54" s="244">
        <f>'Effluent Conc'!E54</f>
        <v>0</v>
      </c>
      <c r="F54" s="279" t="str">
        <f>IF(OR('Effluent Conc'!F54=0,'Effluent Conc'!F54=""), " ", 'Effluent Conc'!$D54*'Effluent Conc'!F54*3.78)</f>
        <v xml:space="preserve"> </v>
      </c>
      <c r="G54" s="279" t="str">
        <f>IF(OR('Effluent Conc'!G54=0,'Effluent Conc'!G54=""), " ", 'Effluent Conc'!$D54*'Effluent Conc'!G54*3.78)</f>
        <v xml:space="preserve"> </v>
      </c>
      <c r="H54" s="279" t="str">
        <f>IF('Effluent Conc'!H54="", " ", 'Effluent Conc'!$D54*'Effluent Conc'!H54*3.78)</f>
        <v xml:space="preserve"> </v>
      </c>
      <c r="I54" s="279" t="str">
        <f>IF('Effluent Conc'!I54="", " ", 'Effluent Conc'!$D54*'Effluent Conc'!I54*3.78)</f>
        <v xml:space="preserve"> </v>
      </c>
      <c r="J54" s="279" t="str">
        <f>IF('Effluent Conc'!J54="", " ", 'Effluent Conc'!$D54*'Effluent Conc'!J54*3.78)</f>
        <v xml:space="preserve"> </v>
      </c>
      <c r="K54" s="279" t="str">
        <f>IF('Effluent Conc'!K54="", " ", 'Effluent Conc'!$D54*'Effluent Conc'!K54*3.78)</f>
        <v xml:space="preserve"> </v>
      </c>
      <c r="L54" s="279" t="str">
        <f>IF('Effluent Conc'!L54="", " ", 'Effluent Conc'!$D54*'Effluent Conc'!L54*3.78)</f>
        <v xml:space="preserve"> </v>
      </c>
      <c r="M54" s="279" t="str">
        <f>IF('Effluent Conc'!M54="", " ", 'Effluent Conc'!$D54*'Effluent Conc'!M54*3.78)</f>
        <v xml:space="preserve"> </v>
      </c>
      <c r="N54" s="279" t="str">
        <f>IF('Effluent Conc'!N54="", " ", 'Effluent Conc'!$D54*'Effluent Conc'!N54*3.78)</f>
        <v xml:space="preserve"> </v>
      </c>
      <c r="O54" s="279" t="str">
        <f>IF('Effluent Conc'!O54="", " ", 'Effluent Conc'!$D54*'Effluent Conc'!O54*3.78)</f>
        <v xml:space="preserve"> </v>
      </c>
      <c r="P54" s="279" t="str">
        <f>IF('Effluent Conc'!P54="", " ", 'Effluent Conc'!$E54*'Effluent Conc'!P54*3.78)</f>
        <v xml:space="preserve"> </v>
      </c>
      <c r="Q54" s="296" t="str">
        <f>IF('Effluent Conc'!U54="", " ", 'Effluent Conc'!$D54*'Effluent Conc'!U54*3.78)</f>
        <v xml:space="preserve"> </v>
      </c>
    </row>
    <row r="55" spans="1:17" x14ac:dyDescent="0.25">
      <c r="A55" s="295">
        <f>'Effluent Conc'!A55</f>
        <v>0</v>
      </c>
      <c r="B55" s="88">
        <f>'Effluent Conc'!B55</f>
        <v>0</v>
      </c>
      <c r="C55" s="130">
        <f>'Effluent Conc'!C55</f>
        <v>0</v>
      </c>
      <c r="D55" s="244">
        <f>'Effluent Conc'!D55</f>
        <v>0</v>
      </c>
      <c r="E55" s="244">
        <f>'Effluent Conc'!E55</f>
        <v>0</v>
      </c>
      <c r="F55" s="279" t="str">
        <f>IF(OR('Effluent Conc'!F55=0,'Effluent Conc'!F55=""), " ", 'Effluent Conc'!$D55*'Effluent Conc'!F55*3.78)</f>
        <v xml:space="preserve"> </v>
      </c>
      <c r="G55" s="279" t="str">
        <f>IF(OR('Effluent Conc'!G55=0,'Effluent Conc'!G55=""), " ", 'Effluent Conc'!$D55*'Effluent Conc'!G55*3.78)</f>
        <v xml:space="preserve"> </v>
      </c>
      <c r="H55" s="279" t="str">
        <f>IF('Effluent Conc'!H55="", " ", 'Effluent Conc'!$D55*'Effluent Conc'!H55*3.78)</f>
        <v xml:space="preserve"> </v>
      </c>
      <c r="I55" s="279" t="str">
        <f>IF('Effluent Conc'!I55="", " ", 'Effluent Conc'!$D55*'Effluent Conc'!I55*3.78)</f>
        <v xml:space="preserve"> </v>
      </c>
      <c r="J55" s="279" t="str">
        <f>IF('Effluent Conc'!J55="", " ", 'Effluent Conc'!$D55*'Effluent Conc'!J55*3.78)</f>
        <v xml:space="preserve"> </v>
      </c>
      <c r="K55" s="279" t="str">
        <f>IF('Effluent Conc'!K55="", " ", 'Effluent Conc'!$D55*'Effluent Conc'!K55*3.78)</f>
        <v xml:space="preserve"> </v>
      </c>
      <c r="L55" s="279" t="str">
        <f>IF('Effluent Conc'!L55="", " ", 'Effluent Conc'!$D55*'Effluent Conc'!L55*3.78)</f>
        <v xml:space="preserve"> </v>
      </c>
      <c r="M55" s="279" t="str">
        <f>IF('Effluent Conc'!M55="", " ", 'Effluent Conc'!$D55*'Effluent Conc'!M55*3.78)</f>
        <v xml:space="preserve"> </v>
      </c>
      <c r="N55" s="279" t="str">
        <f>IF('Effluent Conc'!N55="", " ", 'Effluent Conc'!$D55*'Effluent Conc'!N55*3.78)</f>
        <v xml:space="preserve"> </v>
      </c>
      <c r="O55" s="279" t="str">
        <f>IF('Effluent Conc'!O55="", " ", 'Effluent Conc'!$D55*'Effluent Conc'!O55*3.78)</f>
        <v xml:space="preserve"> </v>
      </c>
      <c r="P55" s="279" t="str">
        <f>IF('Effluent Conc'!P55="", " ", 'Effluent Conc'!$E55*'Effluent Conc'!P55*3.78)</f>
        <v xml:space="preserve"> </v>
      </c>
      <c r="Q55" s="296" t="str">
        <f>IF('Effluent Conc'!U55="", " ", 'Effluent Conc'!$D55*'Effluent Conc'!U55*3.78)</f>
        <v xml:space="preserve"> </v>
      </c>
    </row>
    <row r="56" spans="1:17" x14ac:dyDescent="0.25">
      <c r="A56" s="295">
        <f>'Effluent Conc'!A56</f>
        <v>0</v>
      </c>
      <c r="B56" s="88">
        <f>'Effluent Conc'!B56</f>
        <v>0</v>
      </c>
      <c r="C56" s="130">
        <f>'Effluent Conc'!C56</f>
        <v>0</v>
      </c>
      <c r="D56" s="244">
        <f>'Effluent Conc'!D56</f>
        <v>0</v>
      </c>
      <c r="E56" s="244">
        <f>'Effluent Conc'!E56</f>
        <v>0</v>
      </c>
      <c r="F56" s="279" t="str">
        <f>IF(OR('Effluent Conc'!F56=0,'Effluent Conc'!F56=""), " ", 'Effluent Conc'!$D56*'Effluent Conc'!F56*3.78)</f>
        <v xml:space="preserve"> </v>
      </c>
      <c r="G56" s="279" t="str">
        <f>IF(OR('Effluent Conc'!G56=0,'Effluent Conc'!G56=""), " ", 'Effluent Conc'!$D56*'Effluent Conc'!G56*3.78)</f>
        <v xml:space="preserve"> </v>
      </c>
      <c r="H56" s="279" t="str">
        <f>IF('Effluent Conc'!H56="", " ", 'Effluent Conc'!$D56*'Effluent Conc'!H56*3.78)</f>
        <v xml:space="preserve"> </v>
      </c>
      <c r="I56" s="279" t="str">
        <f>IF('Effluent Conc'!I56="", " ", 'Effluent Conc'!$D56*'Effluent Conc'!I56*3.78)</f>
        <v xml:space="preserve"> </v>
      </c>
      <c r="J56" s="279" t="str">
        <f>IF('Effluent Conc'!J56="", " ", 'Effluent Conc'!$D56*'Effluent Conc'!J56*3.78)</f>
        <v xml:space="preserve"> </v>
      </c>
      <c r="K56" s="279" t="str">
        <f>IF('Effluent Conc'!K56="", " ", 'Effluent Conc'!$D56*'Effluent Conc'!K56*3.78)</f>
        <v xml:space="preserve"> </v>
      </c>
      <c r="L56" s="279" t="str">
        <f>IF('Effluent Conc'!L56="", " ", 'Effluent Conc'!$D56*'Effluent Conc'!L56*3.78)</f>
        <v xml:space="preserve"> </v>
      </c>
      <c r="M56" s="279" t="str">
        <f>IF('Effluent Conc'!M56="", " ", 'Effluent Conc'!$D56*'Effluent Conc'!M56*3.78)</f>
        <v xml:space="preserve"> </v>
      </c>
      <c r="N56" s="279" t="str">
        <f>IF('Effluent Conc'!N56="", " ", 'Effluent Conc'!$D56*'Effluent Conc'!N56*3.78)</f>
        <v xml:space="preserve"> </v>
      </c>
      <c r="O56" s="279" t="str">
        <f>IF('Effluent Conc'!O56="", " ", 'Effluent Conc'!$D56*'Effluent Conc'!O56*3.78)</f>
        <v xml:space="preserve"> </v>
      </c>
      <c r="P56" s="279" t="str">
        <f>IF('Effluent Conc'!P56="", " ", 'Effluent Conc'!$E56*'Effluent Conc'!P56*3.78)</f>
        <v xml:space="preserve"> </v>
      </c>
      <c r="Q56" s="296" t="str">
        <f>IF('Effluent Conc'!U56="", " ", 'Effluent Conc'!$D56*'Effluent Conc'!U56*3.78)</f>
        <v xml:space="preserve"> </v>
      </c>
    </row>
    <row r="57" spans="1:17" x14ac:dyDescent="0.25">
      <c r="A57" s="295">
        <f>'Effluent Conc'!A57</f>
        <v>0</v>
      </c>
      <c r="B57" s="88">
        <f>'Effluent Conc'!B57</f>
        <v>0</v>
      </c>
      <c r="C57" s="130">
        <f>'Effluent Conc'!C57</f>
        <v>0</v>
      </c>
      <c r="D57" s="244">
        <f>'Effluent Conc'!D57</f>
        <v>0</v>
      </c>
      <c r="E57" s="244">
        <f>'Effluent Conc'!E57</f>
        <v>0</v>
      </c>
      <c r="F57" s="279" t="str">
        <f>IF(OR('Effluent Conc'!F57=0,'Effluent Conc'!F57=""), " ", 'Effluent Conc'!$D57*'Effluent Conc'!F57*3.78)</f>
        <v xml:space="preserve"> </v>
      </c>
      <c r="G57" s="279" t="str">
        <f>IF(OR('Effluent Conc'!G57=0,'Effluent Conc'!G57=""), " ", 'Effluent Conc'!$D57*'Effluent Conc'!G57*3.78)</f>
        <v xml:space="preserve"> </v>
      </c>
      <c r="H57" s="279" t="str">
        <f>IF('Effluent Conc'!H57="", " ", 'Effluent Conc'!$D57*'Effluent Conc'!H57*3.78)</f>
        <v xml:space="preserve"> </v>
      </c>
      <c r="I57" s="279" t="str">
        <f>IF('Effluent Conc'!I57="", " ", 'Effluent Conc'!$D57*'Effluent Conc'!I57*3.78)</f>
        <v xml:space="preserve"> </v>
      </c>
      <c r="J57" s="279" t="str">
        <f>IF('Effluent Conc'!J57="", " ", 'Effluent Conc'!$D57*'Effluent Conc'!J57*3.78)</f>
        <v xml:space="preserve"> </v>
      </c>
      <c r="K57" s="279" t="str">
        <f>IF('Effluent Conc'!K57="", " ", 'Effluent Conc'!$D57*'Effluent Conc'!K57*3.78)</f>
        <v xml:space="preserve"> </v>
      </c>
      <c r="L57" s="279" t="str">
        <f>IF('Effluent Conc'!L57="", " ", 'Effluent Conc'!$D57*'Effluent Conc'!L57*3.78)</f>
        <v xml:space="preserve"> </v>
      </c>
      <c r="M57" s="279" t="str">
        <f>IF('Effluent Conc'!M57="", " ", 'Effluent Conc'!$D57*'Effluent Conc'!M57*3.78)</f>
        <v xml:space="preserve"> </v>
      </c>
      <c r="N57" s="279" t="str">
        <f>IF('Effluent Conc'!N57="", " ", 'Effluent Conc'!$D57*'Effluent Conc'!N57*3.78)</f>
        <v xml:space="preserve"> </v>
      </c>
      <c r="O57" s="279" t="str">
        <f>IF('Effluent Conc'!O57="", " ", 'Effluent Conc'!$D57*'Effluent Conc'!O57*3.78)</f>
        <v xml:space="preserve"> </v>
      </c>
      <c r="P57" s="279" t="str">
        <f>IF('Effluent Conc'!P57="", " ", 'Effluent Conc'!$E57*'Effluent Conc'!P57*3.78)</f>
        <v xml:space="preserve"> </v>
      </c>
      <c r="Q57" s="296" t="str">
        <f>IF('Effluent Conc'!U57="", " ", 'Effluent Conc'!$D57*'Effluent Conc'!U57*3.78)</f>
        <v xml:space="preserve"> </v>
      </c>
    </row>
    <row r="58" spans="1:17" x14ac:dyDescent="0.25">
      <c r="A58" s="295">
        <f>'Effluent Conc'!A58</f>
        <v>0</v>
      </c>
      <c r="B58" s="88">
        <f>'Effluent Conc'!B58</f>
        <v>0</v>
      </c>
      <c r="C58" s="130">
        <f>'Effluent Conc'!C58</f>
        <v>0</v>
      </c>
      <c r="D58" s="244">
        <f>'Effluent Conc'!D58</f>
        <v>0</v>
      </c>
      <c r="E58" s="244">
        <f>'Effluent Conc'!E58</f>
        <v>0</v>
      </c>
      <c r="F58" s="279" t="str">
        <f>IF(OR('Effluent Conc'!F58=0,'Effluent Conc'!F58=""), " ", 'Effluent Conc'!$D58*'Effluent Conc'!F58*3.78)</f>
        <v xml:space="preserve"> </v>
      </c>
      <c r="G58" s="279" t="str">
        <f>IF(OR('Effluent Conc'!G58=0,'Effluent Conc'!G58=""), " ", 'Effluent Conc'!$D58*'Effluent Conc'!G58*3.78)</f>
        <v xml:space="preserve"> </v>
      </c>
      <c r="H58" s="279" t="str">
        <f>IF('Effluent Conc'!H58="", " ", 'Effluent Conc'!$D58*'Effluent Conc'!H58*3.78)</f>
        <v xml:space="preserve"> </v>
      </c>
      <c r="I58" s="279" t="str">
        <f>IF('Effluent Conc'!I58="", " ", 'Effluent Conc'!$D58*'Effluent Conc'!I58*3.78)</f>
        <v xml:space="preserve"> </v>
      </c>
      <c r="J58" s="279" t="str">
        <f>IF('Effluent Conc'!J58="", " ", 'Effluent Conc'!$D58*'Effluent Conc'!J58*3.78)</f>
        <v xml:space="preserve"> </v>
      </c>
      <c r="K58" s="279" t="str">
        <f>IF('Effluent Conc'!K58="", " ", 'Effluent Conc'!$D58*'Effluent Conc'!K58*3.78)</f>
        <v xml:space="preserve"> </v>
      </c>
      <c r="L58" s="279" t="str">
        <f>IF('Effluent Conc'!L58="", " ", 'Effluent Conc'!$D58*'Effluent Conc'!L58*3.78)</f>
        <v xml:space="preserve"> </v>
      </c>
      <c r="M58" s="279" t="str">
        <f>IF('Effluent Conc'!M58="", " ", 'Effluent Conc'!$D58*'Effluent Conc'!M58*3.78)</f>
        <v xml:space="preserve"> </v>
      </c>
      <c r="N58" s="279" t="str">
        <f>IF('Effluent Conc'!N58="", " ", 'Effluent Conc'!$D58*'Effluent Conc'!N58*3.78)</f>
        <v xml:space="preserve"> </v>
      </c>
      <c r="O58" s="279" t="str">
        <f>IF('Effluent Conc'!O58="", " ", 'Effluent Conc'!$D58*'Effluent Conc'!O58*3.78)</f>
        <v xml:space="preserve"> </v>
      </c>
      <c r="P58" s="279" t="str">
        <f>IF('Effluent Conc'!P58="", " ", 'Effluent Conc'!$E58*'Effluent Conc'!P58*3.78)</f>
        <v xml:space="preserve"> </v>
      </c>
      <c r="Q58" s="296" t="str">
        <f>IF('Effluent Conc'!U58="", " ", 'Effluent Conc'!$D58*'Effluent Conc'!U58*3.78)</f>
        <v xml:space="preserve"> </v>
      </c>
    </row>
    <row r="59" spans="1:17" ht="15" customHeight="1" x14ac:dyDescent="0.25">
      <c r="A59" s="295">
        <f>'Effluent Conc'!A59</f>
        <v>0</v>
      </c>
      <c r="B59" s="88">
        <f>'Effluent Conc'!B59</f>
        <v>0</v>
      </c>
      <c r="C59" s="130">
        <f>'Effluent Conc'!C59</f>
        <v>0</v>
      </c>
      <c r="D59" s="244">
        <f>'Effluent Conc'!D59</f>
        <v>0</v>
      </c>
      <c r="E59" s="244">
        <f>'Effluent Conc'!E59</f>
        <v>0</v>
      </c>
      <c r="F59" s="279" t="str">
        <f>IF(OR('Effluent Conc'!F59=0,'Effluent Conc'!F59=""), " ", 'Effluent Conc'!$D59*'Effluent Conc'!F59*3.78)</f>
        <v xml:space="preserve"> </v>
      </c>
      <c r="G59" s="279" t="str">
        <f>IF(OR('Effluent Conc'!G59=0,'Effluent Conc'!G59=""), " ", 'Effluent Conc'!$D59*'Effluent Conc'!G59*3.78)</f>
        <v xml:space="preserve"> </v>
      </c>
      <c r="H59" s="279" t="str">
        <f>IF('Effluent Conc'!H59="", " ", 'Effluent Conc'!$D59*'Effluent Conc'!H59*3.78)</f>
        <v xml:space="preserve"> </v>
      </c>
      <c r="I59" s="279" t="str">
        <f>IF('Effluent Conc'!I59="", " ", 'Effluent Conc'!$D59*'Effluent Conc'!I59*3.78)</f>
        <v xml:space="preserve"> </v>
      </c>
      <c r="J59" s="279" t="str">
        <f>IF('Effluent Conc'!J59="", " ", 'Effluent Conc'!$D59*'Effluent Conc'!J59*3.78)</f>
        <v xml:space="preserve"> </v>
      </c>
      <c r="K59" s="279" t="str">
        <f>IF('Effluent Conc'!K59="", " ", 'Effluent Conc'!$D59*'Effluent Conc'!K59*3.78)</f>
        <v xml:space="preserve"> </v>
      </c>
      <c r="L59" s="279" t="str">
        <f>IF('Effluent Conc'!L59="", " ", 'Effluent Conc'!$D59*'Effluent Conc'!L59*3.78)</f>
        <v xml:space="preserve"> </v>
      </c>
      <c r="M59" s="279" t="str">
        <f>IF('Effluent Conc'!M59="", " ", 'Effluent Conc'!$D59*'Effluent Conc'!M59*3.78)</f>
        <v xml:space="preserve"> </v>
      </c>
      <c r="N59" s="279" t="str">
        <f>IF('Effluent Conc'!N59="", " ", 'Effluent Conc'!$D59*'Effluent Conc'!N59*3.78)</f>
        <v xml:space="preserve"> </v>
      </c>
      <c r="O59" s="279" t="str">
        <f>IF('Effluent Conc'!O59="", " ", 'Effluent Conc'!$D59*'Effluent Conc'!O59*3.78)</f>
        <v xml:space="preserve"> </v>
      </c>
      <c r="P59" s="279" t="str">
        <f>IF('Effluent Conc'!P59="", " ", 'Effluent Conc'!$E59*'Effluent Conc'!P59*3.78)</f>
        <v xml:space="preserve"> </v>
      </c>
      <c r="Q59" s="296" t="str">
        <f>IF('Effluent Conc'!U59="", " ", 'Effluent Conc'!$D59*'Effluent Conc'!U59*3.78)</f>
        <v xml:space="preserve"> </v>
      </c>
    </row>
    <row r="60" spans="1:17" x14ac:dyDescent="0.25">
      <c r="A60" s="295">
        <f>'Effluent Conc'!A60</f>
        <v>0</v>
      </c>
      <c r="B60" s="88">
        <f>'Effluent Conc'!B60</f>
        <v>0</v>
      </c>
      <c r="C60" s="130">
        <f>'Effluent Conc'!C60</f>
        <v>0</v>
      </c>
      <c r="D60" s="244">
        <f>'Effluent Conc'!D60</f>
        <v>0</v>
      </c>
      <c r="E60" s="244">
        <f>'Effluent Conc'!E60</f>
        <v>0</v>
      </c>
      <c r="F60" s="279" t="str">
        <f>IF(OR('Effluent Conc'!F60=0,'Effluent Conc'!F60=""), " ", 'Effluent Conc'!$D60*'Effluent Conc'!F60*3.78)</f>
        <v xml:space="preserve"> </v>
      </c>
      <c r="G60" s="279" t="str">
        <f>IF(OR('Effluent Conc'!G60=0,'Effluent Conc'!G60=""), " ", 'Effluent Conc'!$D60*'Effluent Conc'!G60*3.78)</f>
        <v xml:space="preserve"> </v>
      </c>
      <c r="H60" s="279" t="str">
        <f>IF('Effluent Conc'!H60="", " ", 'Effluent Conc'!$D60*'Effluent Conc'!H60*3.78)</f>
        <v xml:space="preserve"> </v>
      </c>
      <c r="I60" s="279" t="str">
        <f>IF('Effluent Conc'!I60="", " ", 'Effluent Conc'!$D60*'Effluent Conc'!I60*3.78)</f>
        <v xml:space="preserve"> </v>
      </c>
      <c r="J60" s="279" t="str">
        <f>IF('Effluent Conc'!J60="", " ", 'Effluent Conc'!$D60*'Effluent Conc'!J60*3.78)</f>
        <v xml:space="preserve"> </v>
      </c>
      <c r="K60" s="279" t="str">
        <f>IF('Effluent Conc'!K60="", " ", 'Effluent Conc'!$D60*'Effluent Conc'!K60*3.78)</f>
        <v xml:space="preserve"> </v>
      </c>
      <c r="L60" s="279" t="str">
        <f>IF('Effluent Conc'!L60="", " ", 'Effluent Conc'!$D60*'Effluent Conc'!L60*3.78)</f>
        <v xml:space="preserve"> </v>
      </c>
      <c r="M60" s="279" t="str">
        <f>IF('Effluent Conc'!M60="", " ", 'Effluent Conc'!$D60*'Effluent Conc'!M60*3.78)</f>
        <v xml:space="preserve"> </v>
      </c>
      <c r="N60" s="279" t="str">
        <f>IF('Effluent Conc'!N60="", " ", 'Effluent Conc'!$D60*'Effluent Conc'!N60*3.78)</f>
        <v xml:space="preserve"> </v>
      </c>
      <c r="O60" s="279" t="str">
        <f>IF('Effluent Conc'!O60="", " ", 'Effluent Conc'!$D60*'Effluent Conc'!O60*3.78)</f>
        <v xml:space="preserve"> </v>
      </c>
      <c r="P60" s="279" t="str">
        <f>IF('Effluent Conc'!P60="", " ", 'Effluent Conc'!$E60*'Effluent Conc'!P60*3.78)</f>
        <v xml:space="preserve"> </v>
      </c>
      <c r="Q60" s="296" t="str">
        <f>IF('Effluent Conc'!U60="", " ", 'Effluent Conc'!$D60*'Effluent Conc'!U60*3.78)</f>
        <v xml:space="preserve"> </v>
      </c>
    </row>
    <row r="61" spans="1:17" x14ac:dyDescent="0.25">
      <c r="A61" s="295">
        <f>'Effluent Conc'!A61</f>
        <v>0</v>
      </c>
      <c r="B61" s="88">
        <f>'Effluent Conc'!B61</f>
        <v>0</v>
      </c>
      <c r="C61" s="130">
        <f>'Effluent Conc'!C61</f>
        <v>0</v>
      </c>
      <c r="D61" s="244">
        <f>'Effluent Conc'!D61</f>
        <v>0</v>
      </c>
      <c r="E61" s="244">
        <f>'Effluent Conc'!E61</f>
        <v>0</v>
      </c>
      <c r="F61" s="279" t="str">
        <f>IF(OR('Effluent Conc'!F61=0,'Effluent Conc'!F61=""), " ", 'Effluent Conc'!$D61*'Effluent Conc'!F61*3.78)</f>
        <v xml:space="preserve"> </v>
      </c>
      <c r="G61" s="279" t="str">
        <f>IF(OR('Effluent Conc'!G61=0,'Effluent Conc'!G61=""), " ", 'Effluent Conc'!$D61*'Effluent Conc'!G61*3.78)</f>
        <v xml:space="preserve"> </v>
      </c>
      <c r="H61" s="279" t="str">
        <f>IF('Effluent Conc'!H61="", " ", 'Effluent Conc'!$D61*'Effluent Conc'!H61*3.78)</f>
        <v xml:space="preserve"> </v>
      </c>
      <c r="I61" s="279" t="str">
        <f>IF('Effluent Conc'!I61="", " ", 'Effluent Conc'!$D61*'Effluent Conc'!I61*3.78)</f>
        <v xml:space="preserve"> </v>
      </c>
      <c r="J61" s="279" t="str">
        <f>IF('Effluent Conc'!J61="", " ", 'Effluent Conc'!$D61*'Effluent Conc'!J61*3.78)</f>
        <v xml:space="preserve"> </v>
      </c>
      <c r="K61" s="279" t="str">
        <f>IF('Effluent Conc'!K61="", " ", 'Effluent Conc'!$D61*'Effluent Conc'!K61*3.78)</f>
        <v xml:space="preserve"> </v>
      </c>
      <c r="L61" s="279" t="str">
        <f>IF('Effluent Conc'!L61="", " ", 'Effluent Conc'!$D61*'Effluent Conc'!L61*3.78)</f>
        <v xml:space="preserve"> </v>
      </c>
      <c r="M61" s="279" t="str">
        <f>IF('Effluent Conc'!M61="", " ", 'Effluent Conc'!$D61*'Effluent Conc'!M61*3.78)</f>
        <v xml:space="preserve"> </v>
      </c>
      <c r="N61" s="279" t="str">
        <f>IF('Effluent Conc'!N61="", " ", 'Effluent Conc'!$D61*'Effluent Conc'!N61*3.78)</f>
        <v xml:space="preserve"> </v>
      </c>
      <c r="O61" s="279" t="str">
        <f>IF('Effluent Conc'!O61="", " ", 'Effluent Conc'!$D61*'Effluent Conc'!O61*3.78)</f>
        <v xml:space="preserve"> </v>
      </c>
      <c r="P61" s="279" t="str">
        <f>IF('Effluent Conc'!P61="", " ", 'Effluent Conc'!$E61*'Effluent Conc'!P61*3.78)</f>
        <v xml:space="preserve"> </v>
      </c>
      <c r="Q61" s="296" t="str">
        <f>IF('Effluent Conc'!U61="", " ", 'Effluent Conc'!$D61*'Effluent Conc'!U61*3.78)</f>
        <v xml:space="preserve"> </v>
      </c>
    </row>
    <row r="62" spans="1:17" x14ac:dyDescent="0.25">
      <c r="A62" s="295">
        <f>'Effluent Conc'!A62</f>
        <v>0</v>
      </c>
      <c r="B62" s="88">
        <f>'Effluent Conc'!B62</f>
        <v>0</v>
      </c>
      <c r="C62" s="130">
        <f>'Effluent Conc'!C62</f>
        <v>0</v>
      </c>
      <c r="D62" s="244">
        <f>'Effluent Conc'!D62</f>
        <v>0</v>
      </c>
      <c r="E62" s="244">
        <f>'Effluent Conc'!E62</f>
        <v>0</v>
      </c>
      <c r="F62" s="279" t="str">
        <f>IF(OR('Effluent Conc'!F62=0,'Effluent Conc'!F62=""), " ", 'Effluent Conc'!$D62*'Effluent Conc'!F62*3.78)</f>
        <v xml:space="preserve"> </v>
      </c>
      <c r="G62" s="279" t="str">
        <f>IF(OR('Effluent Conc'!G62=0,'Effluent Conc'!G62=""), " ", 'Effluent Conc'!$D62*'Effluent Conc'!G62*3.78)</f>
        <v xml:space="preserve"> </v>
      </c>
      <c r="H62" s="279" t="str">
        <f>IF('Effluent Conc'!H62="", " ", 'Effluent Conc'!$D62*'Effluent Conc'!H62*3.78)</f>
        <v xml:space="preserve"> </v>
      </c>
      <c r="I62" s="279" t="str">
        <f>IF('Effluent Conc'!I62="", " ", 'Effluent Conc'!$D62*'Effluent Conc'!I62*3.78)</f>
        <v xml:space="preserve"> </v>
      </c>
      <c r="J62" s="279" t="str">
        <f>IF('Effluent Conc'!J62="", " ", 'Effluent Conc'!$D62*'Effluent Conc'!J62*3.78)</f>
        <v xml:space="preserve"> </v>
      </c>
      <c r="K62" s="279" t="str">
        <f>IF('Effluent Conc'!K62="", " ", 'Effluent Conc'!$D62*'Effluent Conc'!K62*3.78)</f>
        <v xml:space="preserve"> </v>
      </c>
      <c r="L62" s="279" t="str">
        <f>IF('Effluent Conc'!L62="", " ", 'Effluent Conc'!$D62*'Effluent Conc'!L62*3.78)</f>
        <v xml:space="preserve"> </v>
      </c>
      <c r="M62" s="279" t="str">
        <f>IF('Effluent Conc'!M62="", " ", 'Effluent Conc'!$D62*'Effluent Conc'!M62*3.78)</f>
        <v xml:space="preserve"> </v>
      </c>
      <c r="N62" s="279" t="str">
        <f>IF('Effluent Conc'!N62="", " ", 'Effluent Conc'!$D62*'Effluent Conc'!N62*3.78)</f>
        <v xml:space="preserve"> </v>
      </c>
      <c r="O62" s="279" t="str">
        <f>IF('Effluent Conc'!O62="", " ", 'Effluent Conc'!$D62*'Effluent Conc'!O62*3.78)</f>
        <v xml:space="preserve"> </v>
      </c>
      <c r="P62" s="279" t="str">
        <f>IF('Effluent Conc'!P62="", " ", 'Effluent Conc'!$E62*'Effluent Conc'!P62*3.78)</f>
        <v xml:space="preserve"> </v>
      </c>
      <c r="Q62" s="296" t="str">
        <f>IF('Effluent Conc'!U62="", " ", 'Effluent Conc'!$D62*'Effluent Conc'!U62*3.78)</f>
        <v xml:space="preserve"> </v>
      </c>
    </row>
    <row r="63" spans="1:17" x14ac:dyDescent="0.25">
      <c r="A63" s="295">
        <f>'Effluent Conc'!A63</f>
        <v>0</v>
      </c>
      <c r="B63" s="88">
        <f>'Effluent Conc'!B63</f>
        <v>0</v>
      </c>
      <c r="C63" s="130">
        <f>'Effluent Conc'!C63</f>
        <v>0</v>
      </c>
      <c r="D63" s="244">
        <f>'Effluent Conc'!D63</f>
        <v>0</v>
      </c>
      <c r="E63" s="244">
        <f>'Effluent Conc'!E63</f>
        <v>0</v>
      </c>
      <c r="F63" s="279" t="str">
        <f>IF(OR('Effluent Conc'!F63=0,'Effluent Conc'!F63=""), " ", 'Effluent Conc'!$D63*'Effluent Conc'!F63*3.78)</f>
        <v xml:space="preserve"> </v>
      </c>
      <c r="G63" s="279" t="str">
        <f>IF(OR('Effluent Conc'!G63=0,'Effluent Conc'!G63=""), " ", 'Effluent Conc'!$D63*'Effluent Conc'!G63*3.78)</f>
        <v xml:space="preserve"> </v>
      </c>
      <c r="H63" s="279" t="str">
        <f>IF('Effluent Conc'!H63="", " ", 'Effluent Conc'!$D63*'Effluent Conc'!H63*3.78)</f>
        <v xml:space="preserve"> </v>
      </c>
      <c r="I63" s="279" t="str">
        <f>IF('Effluent Conc'!I63="", " ", 'Effluent Conc'!$D63*'Effluent Conc'!I63*3.78)</f>
        <v xml:space="preserve"> </v>
      </c>
      <c r="J63" s="279" t="str">
        <f>IF('Effluent Conc'!J63="", " ", 'Effluent Conc'!$D63*'Effluent Conc'!J63*3.78)</f>
        <v xml:space="preserve"> </v>
      </c>
      <c r="K63" s="279" t="str">
        <f>IF('Effluent Conc'!K63="", " ", 'Effluent Conc'!$D63*'Effluent Conc'!K63*3.78)</f>
        <v xml:space="preserve"> </v>
      </c>
      <c r="L63" s="279" t="str">
        <f>IF('Effluent Conc'!L63="", " ", 'Effluent Conc'!$D63*'Effluent Conc'!L63*3.78)</f>
        <v xml:space="preserve"> </v>
      </c>
      <c r="M63" s="279" t="str">
        <f>IF('Effluent Conc'!M63="", " ", 'Effluent Conc'!$D63*'Effluent Conc'!M63*3.78)</f>
        <v xml:space="preserve"> </v>
      </c>
      <c r="N63" s="279" t="str">
        <f>IF('Effluent Conc'!N63="", " ", 'Effluent Conc'!$D63*'Effluent Conc'!N63*3.78)</f>
        <v xml:space="preserve"> </v>
      </c>
      <c r="O63" s="279" t="str">
        <f>IF('Effluent Conc'!O63="", " ", 'Effluent Conc'!$D63*'Effluent Conc'!O63*3.78)</f>
        <v xml:space="preserve"> </v>
      </c>
      <c r="P63" s="279" t="str">
        <f>IF('Effluent Conc'!P63="", " ", 'Effluent Conc'!$E63*'Effluent Conc'!P63*3.78)</f>
        <v xml:space="preserve"> </v>
      </c>
      <c r="Q63" s="296" t="str">
        <f>IF('Effluent Conc'!U63="", " ", 'Effluent Conc'!$D63*'Effluent Conc'!U63*3.78)</f>
        <v xml:space="preserve"> </v>
      </c>
    </row>
    <row r="64" spans="1:17" x14ac:dyDescent="0.25">
      <c r="A64" s="295">
        <f>'Effluent Conc'!A64</f>
        <v>0</v>
      </c>
      <c r="B64" s="88">
        <f>'Effluent Conc'!B64</f>
        <v>0</v>
      </c>
      <c r="C64" s="130">
        <f>'Effluent Conc'!C64</f>
        <v>0</v>
      </c>
      <c r="D64" s="244">
        <f>'Effluent Conc'!D64</f>
        <v>0</v>
      </c>
      <c r="E64" s="244">
        <f>'Effluent Conc'!E64</f>
        <v>0</v>
      </c>
      <c r="F64" s="279" t="str">
        <f>IF(OR('Effluent Conc'!F64=0,'Effluent Conc'!F64=""), " ", 'Effluent Conc'!$D64*'Effluent Conc'!F64*3.78)</f>
        <v xml:space="preserve"> </v>
      </c>
      <c r="G64" s="279" t="str">
        <f>IF(OR('Effluent Conc'!G64=0,'Effluent Conc'!G64=""), " ", 'Effluent Conc'!$D64*'Effluent Conc'!G64*3.78)</f>
        <v xml:space="preserve"> </v>
      </c>
      <c r="H64" s="279" t="str">
        <f>IF('Effluent Conc'!H64="", " ", 'Effluent Conc'!$D64*'Effluent Conc'!H64*3.78)</f>
        <v xml:space="preserve"> </v>
      </c>
      <c r="I64" s="279" t="str">
        <f>IF('Effluent Conc'!I64="", " ", 'Effluent Conc'!$D64*'Effluent Conc'!I64*3.78)</f>
        <v xml:space="preserve"> </v>
      </c>
      <c r="J64" s="279" t="str">
        <f>IF('Effluent Conc'!J64="", " ", 'Effluent Conc'!$D64*'Effluent Conc'!J64*3.78)</f>
        <v xml:space="preserve"> </v>
      </c>
      <c r="K64" s="279" t="str">
        <f>IF('Effluent Conc'!K64="", " ", 'Effluent Conc'!$D64*'Effluent Conc'!K64*3.78)</f>
        <v xml:space="preserve"> </v>
      </c>
      <c r="L64" s="279" t="str">
        <f>IF('Effluent Conc'!L64="", " ", 'Effluent Conc'!$D64*'Effluent Conc'!L64*3.78)</f>
        <v xml:space="preserve"> </v>
      </c>
      <c r="M64" s="279" t="str">
        <f>IF('Effluent Conc'!M64="", " ", 'Effluent Conc'!$D64*'Effluent Conc'!M64*3.78)</f>
        <v xml:space="preserve"> </v>
      </c>
      <c r="N64" s="279" t="str">
        <f>IF('Effluent Conc'!N64="", " ", 'Effluent Conc'!$D64*'Effluent Conc'!N64*3.78)</f>
        <v xml:space="preserve"> </v>
      </c>
      <c r="O64" s="279" t="str">
        <f>IF('Effluent Conc'!O64="", " ", 'Effluent Conc'!$D64*'Effluent Conc'!O64*3.78)</f>
        <v xml:space="preserve"> </v>
      </c>
      <c r="P64" s="279" t="str">
        <f>IF('Effluent Conc'!P64="", " ", 'Effluent Conc'!$E64*'Effluent Conc'!P64*3.78)</f>
        <v xml:space="preserve"> </v>
      </c>
      <c r="Q64" s="296" t="str">
        <f>IF('Effluent Conc'!U64="", " ", 'Effluent Conc'!$D64*'Effluent Conc'!U64*3.78)</f>
        <v xml:space="preserve"> </v>
      </c>
    </row>
    <row r="65" spans="1:19" ht="15" customHeight="1" x14ac:dyDescent="0.25">
      <c r="A65" s="295">
        <f>'Effluent Conc'!A65</f>
        <v>0</v>
      </c>
      <c r="B65" s="88">
        <f>'Effluent Conc'!B65</f>
        <v>0</v>
      </c>
      <c r="C65" s="130">
        <f>'Effluent Conc'!C65</f>
        <v>0</v>
      </c>
      <c r="D65" s="244">
        <f>'Effluent Conc'!D65</f>
        <v>0</v>
      </c>
      <c r="E65" s="244">
        <f>'Effluent Conc'!E65</f>
        <v>0</v>
      </c>
      <c r="F65" s="279" t="str">
        <f>IF(OR('Effluent Conc'!F65=0,'Effluent Conc'!F65=""), " ", 'Effluent Conc'!$D65*'Effluent Conc'!F65*3.78)</f>
        <v xml:space="preserve"> </v>
      </c>
      <c r="G65" s="279" t="str">
        <f>IF(OR('Effluent Conc'!G65=0,'Effluent Conc'!G65=""), " ", 'Effluent Conc'!$D65*'Effluent Conc'!G65*3.78)</f>
        <v xml:space="preserve"> </v>
      </c>
      <c r="H65" s="279" t="str">
        <f>IF('Effluent Conc'!H65="", " ", 'Effluent Conc'!$D65*'Effluent Conc'!H65*3.78)</f>
        <v xml:space="preserve"> </v>
      </c>
      <c r="I65" s="279" t="str">
        <f>IF('Effluent Conc'!I65="", " ", 'Effluent Conc'!$D65*'Effluent Conc'!I65*3.78)</f>
        <v xml:space="preserve"> </v>
      </c>
      <c r="J65" s="279" t="str">
        <f>IF('Effluent Conc'!J65="", " ", 'Effluent Conc'!$D65*'Effluent Conc'!J65*3.78)</f>
        <v xml:space="preserve"> </v>
      </c>
      <c r="K65" s="279" t="str">
        <f>IF('Effluent Conc'!K65="", " ", 'Effluent Conc'!$D65*'Effluent Conc'!K65*3.78)</f>
        <v xml:space="preserve"> </v>
      </c>
      <c r="L65" s="279" t="str">
        <f>IF('Effluent Conc'!L65="", " ", 'Effluent Conc'!$D65*'Effluent Conc'!L65*3.78)</f>
        <v xml:space="preserve"> </v>
      </c>
      <c r="M65" s="279" t="str">
        <f>IF('Effluent Conc'!M65="", " ", 'Effluent Conc'!$D65*'Effluent Conc'!M65*3.78)</f>
        <v xml:space="preserve"> </v>
      </c>
      <c r="N65" s="279" t="str">
        <f>IF('Effluent Conc'!N65="", " ", 'Effluent Conc'!$D65*'Effluent Conc'!N65*3.78)</f>
        <v xml:space="preserve"> </v>
      </c>
      <c r="O65" s="279" t="str">
        <f>IF('Effluent Conc'!O65="", " ", 'Effluent Conc'!$D65*'Effluent Conc'!O65*3.78)</f>
        <v xml:space="preserve"> </v>
      </c>
      <c r="P65" s="279" t="str">
        <f>IF('Effluent Conc'!P65="", " ", 'Effluent Conc'!$E65*'Effluent Conc'!P65*3.78)</f>
        <v xml:space="preserve"> </v>
      </c>
      <c r="Q65" s="296" t="str">
        <f>IF('Effluent Conc'!U65="", " ", 'Effluent Conc'!$D65*'Effluent Conc'!U65*3.78)</f>
        <v xml:space="preserve"> </v>
      </c>
    </row>
    <row r="66" spans="1:19" ht="15.75" thickBot="1" x14ac:dyDescent="0.3">
      <c r="A66" s="297">
        <f>'Effluent Conc'!A66</f>
        <v>0</v>
      </c>
      <c r="B66" s="298">
        <f>'Effluent Conc'!B66</f>
        <v>0</v>
      </c>
      <c r="C66" s="299">
        <f>'Effluent Conc'!C66</f>
        <v>0</v>
      </c>
      <c r="D66" s="300">
        <f>'Effluent Conc'!D66</f>
        <v>0</v>
      </c>
      <c r="E66" s="300">
        <f>'Effluent Conc'!E66</f>
        <v>0</v>
      </c>
      <c r="F66" s="301" t="str">
        <f>IF(OR('Effluent Conc'!F66=0,'Effluent Conc'!F66=""), " ", 'Effluent Conc'!$D66*'Effluent Conc'!F66*3.78)</f>
        <v xml:space="preserve"> </v>
      </c>
      <c r="G66" s="301" t="str">
        <f>IF(OR('Effluent Conc'!G66=0,'Effluent Conc'!G66=""), " ", 'Effluent Conc'!$D66*'Effluent Conc'!G66*3.78)</f>
        <v xml:space="preserve"> </v>
      </c>
      <c r="H66" s="301" t="str">
        <f>IF('Effluent Conc'!H66="", " ", 'Effluent Conc'!$D66*'Effluent Conc'!H66*3.78)</f>
        <v xml:space="preserve"> </v>
      </c>
      <c r="I66" s="301" t="str">
        <f>IF('Effluent Conc'!I66="", " ", 'Effluent Conc'!$D66*'Effluent Conc'!I66*3.78)</f>
        <v xml:space="preserve"> </v>
      </c>
      <c r="J66" s="301" t="str">
        <f>IF('Effluent Conc'!J66="", " ", 'Effluent Conc'!$D66*'Effluent Conc'!J66*3.78)</f>
        <v xml:space="preserve"> </v>
      </c>
      <c r="K66" s="301" t="str">
        <f>IF('Effluent Conc'!K66="", " ", 'Effluent Conc'!$D66*'Effluent Conc'!K66*3.78)</f>
        <v xml:space="preserve"> </v>
      </c>
      <c r="L66" s="301" t="str">
        <f>IF('Effluent Conc'!L66="", " ", 'Effluent Conc'!$D66*'Effluent Conc'!L66*3.78)</f>
        <v xml:space="preserve"> </v>
      </c>
      <c r="M66" s="301" t="str">
        <f>IF('Effluent Conc'!M66="", " ", 'Effluent Conc'!$D66*'Effluent Conc'!M66*3.78)</f>
        <v xml:space="preserve"> </v>
      </c>
      <c r="N66" s="301" t="str">
        <f>IF('Effluent Conc'!N66="", " ", 'Effluent Conc'!$D66*'Effluent Conc'!N66*3.78)</f>
        <v xml:space="preserve"> </v>
      </c>
      <c r="O66" s="301" t="str">
        <f>IF('Effluent Conc'!O66="", " ", 'Effluent Conc'!$D66*'Effluent Conc'!O66*3.78)</f>
        <v xml:space="preserve"> </v>
      </c>
      <c r="P66" s="301" t="str">
        <f>IF('Effluent Conc'!P66="", " ", 'Effluent Conc'!$E66*'Effluent Conc'!P66*3.78)</f>
        <v xml:space="preserve"> </v>
      </c>
      <c r="Q66" s="302" t="str">
        <f>IF('Effluent Conc'!U66="", " ", 'Effluent Conc'!$D66*'Effluent Conc'!U66*3.78)</f>
        <v xml:space="preserve"> </v>
      </c>
    </row>
    <row r="68" spans="1:19" ht="15.75" thickBot="1" x14ac:dyDescent="0.3"/>
    <row r="69" spans="1:19" s="113" customFormat="1" ht="15.75" x14ac:dyDescent="0.25">
      <c r="A69" s="277" t="s">
        <v>162</v>
      </c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61"/>
      <c r="O69" s="61"/>
      <c r="P69" s="61"/>
      <c r="Q69" s="61"/>
      <c r="R69" s="61"/>
      <c r="S69" s="62"/>
    </row>
    <row r="70" spans="1:19" s="113" customFormat="1" x14ac:dyDescent="0.25">
      <c r="A70" s="275" t="s">
        <v>135</v>
      </c>
      <c r="B70" s="264"/>
      <c r="C70" s="264"/>
      <c r="D70" s="264"/>
      <c r="E70" s="264"/>
      <c r="F70" s="264"/>
      <c r="G70" s="264"/>
      <c r="H70" s="264"/>
      <c r="I70" s="264"/>
      <c r="J70" s="264"/>
      <c r="K70" s="264"/>
      <c r="L70" s="264"/>
      <c r="M70" s="264"/>
      <c r="N70" s="45"/>
      <c r="O70" s="45"/>
      <c r="P70" s="45"/>
      <c r="Q70" s="45"/>
      <c r="R70" s="45"/>
      <c r="S70" s="64"/>
    </row>
    <row r="71" spans="1:19" s="113" customFormat="1" x14ac:dyDescent="0.25">
      <c r="A71" s="275" t="s">
        <v>110</v>
      </c>
      <c r="B71" s="264"/>
      <c r="C71" s="264"/>
      <c r="D71" s="264"/>
      <c r="E71" s="264"/>
      <c r="F71" s="264"/>
      <c r="G71" s="264"/>
      <c r="H71" s="264"/>
      <c r="I71" s="264"/>
      <c r="J71" s="264"/>
      <c r="K71" s="264"/>
      <c r="L71" s="264"/>
      <c r="M71" s="264"/>
      <c r="N71" s="45"/>
      <c r="O71" s="45"/>
      <c r="P71" s="45"/>
      <c r="Q71" s="45"/>
      <c r="R71" s="45"/>
      <c r="S71" s="64"/>
    </row>
    <row r="72" spans="1:19" s="125" customFormat="1" x14ac:dyDescent="0.25">
      <c r="A72" s="275"/>
      <c r="B72" s="264"/>
      <c r="C72" s="264"/>
      <c r="D72" s="264"/>
      <c r="E72" s="264"/>
      <c r="F72" s="264"/>
      <c r="G72" s="264"/>
      <c r="H72" s="264"/>
      <c r="I72" s="264"/>
      <c r="J72" s="264"/>
      <c r="K72" s="264"/>
      <c r="L72" s="264"/>
      <c r="M72" s="264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6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2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2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2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6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2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3" t="s">
        <v>174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38" priority="4" operator="containsText" text="Y">
      <formula>NOT(ISERROR(SEARCH("Y",C7)))</formula>
    </cfRule>
  </conditionalFormatting>
  <conditionalFormatting sqref="A7:Q66">
    <cfRule type="containsBlanks" dxfId="437" priority="6">
      <formula>LEN(TRIM(A7))=0</formula>
    </cfRule>
  </conditionalFormatting>
  <conditionalFormatting sqref="F7:Q66">
    <cfRule type="cellIs" dxfId="436" priority="1" operator="equal">
      <formula>0</formula>
    </cfRule>
    <cfRule type="containsErrors" dxfId="435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J22" sqref="J2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59" t="str">
        <f>'Inf Conc'!A2</f>
        <v>City of Burlingame WWTF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O2" s="21"/>
      <c r="P2" s="21"/>
      <c r="Q2" s="21"/>
      <c r="R2" s="21"/>
      <c r="S2" s="55"/>
    </row>
    <row r="3" spans="1:19" s="56" customFormat="1" ht="19.5" thickBot="1" x14ac:dyDescent="0.35">
      <c r="A3" s="162" t="str">
        <f>'Inf Conc'!A3</f>
        <v>William Toci, Plant Manager - 650 342-3727 william.toci@veoliawaterna.com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4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7" t="s">
        <v>4</v>
      </c>
      <c r="D5" s="358"/>
      <c r="E5" s="357" t="s">
        <v>1</v>
      </c>
      <c r="F5" s="358"/>
      <c r="G5" s="357" t="s">
        <v>2</v>
      </c>
      <c r="H5" s="358"/>
      <c r="I5" s="357" t="s">
        <v>3</v>
      </c>
      <c r="J5" s="358"/>
      <c r="K5" s="357" t="s">
        <v>8</v>
      </c>
      <c r="L5" s="358"/>
      <c r="M5" s="357" t="s">
        <v>17</v>
      </c>
      <c r="N5" s="358"/>
      <c r="O5" s="357" t="s">
        <v>9</v>
      </c>
      <c r="P5" s="358"/>
      <c r="Q5" s="357" t="s">
        <v>104</v>
      </c>
      <c r="R5" s="35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7" t="str">
        <f>'Inf Conc'!A7</f>
        <v>Dry</v>
      </c>
      <c r="B7" s="156">
        <f>'Inf Loads'!B7</f>
        <v>41072</v>
      </c>
      <c r="C7" s="146">
        <v>3.73E-2</v>
      </c>
      <c r="D7" s="147">
        <v>0.1</v>
      </c>
      <c r="E7" s="240">
        <v>0.05</v>
      </c>
      <c r="F7" s="241">
        <v>0.01</v>
      </c>
      <c r="G7" s="146">
        <v>0.05</v>
      </c>
      <c r="H7" s="147">
        <v>2E-3</v>
      </c>
      <c r="I7" s="240">
        <v>3.5099999999999999E-2</v>
      </c>
      <c r="J7" s="241">
        <v>0.1</v>
      </c>
      <c r="K7" s="146">
        <v>3.6999999999999998E-2</v>
      </c>
      <c r="L7" s="147">
        <v>0.02</v>
      </c>
      <c r="M7" s="240">
        <v>3.7100000000000001E-2</v>
      </c>
      <c r="N7" s="241">
        <v>0.02</v>
      </c>
      <c r="O7" s="69">
        <v>1</v>
      </c>
      <c r="P7" s="147">
        <v>1</v>
      </c>
      <c r="Q7" s="148"/>
      <c r="R7" s="149"/>
    </row>
    <row r="8" spans="1:19" x14ac:dyDescent="0.25">
      <c r="A8" s="157" t="str">
        <f>'Inf Conc'!A8</f>
        <v>Wet</v>
      </c>
      <c r="B8" s="156">
        <f>'Inf Loads'!B8</f>
        <v>41249</v>
      </c>
      <c r="C8" s="146">
        <v>3.3300000000000003E-2</v>
      </c>
      <c r="D8" s="147">
        <v>0.1</v>
      </c>
      <c r="E8" s="240">
        <v>0.03</v>
      </c>
      <c r="F8" s="241">
        <v>0.01</v>
      </c>
      <c r="G8" s="146">
        <v>0.03</v>
      </c>
      <c r="H8" s="147">
        <v>0.01</v>
      </c>
      <c r="I8" s="240">
        <v>5.7000000000000002E-2</v>
      </c>
      <c r="J8" s="241">
        <v>0.1</v>
      </c>
      <c r="K8" s="146">
        <v>3.6999999999999998E-2</v>
      </c>
      <c r="L8" s="147">
        <v>0.06</v>
      </c>
      <c r="M8" s="240">
        <v>0.03</v>
      </c>
      <c r="N8" s="241">
        <v>0.02</v>
      </c>
      <c r="O8" s="69">
        <v>1</v>
      </c>
      <c r="P8" s="147">
        <v>1</v>
      </c>
      <c r="Q8" s="148"/>
      <c r="R8" s="149"/>
    </row>
    <row r="9" spans="1:19" x14ac:dyDescent="0.25">
      <c r="A9" s="157" t="str">
        <f>'Inf Conc'!A9</f>
        <v>Wet</v>
      </c>
      <c r="B9" s="156">
        <f>'Inf Loads'!B9</f>
        <v>41338</v>
      </c>
      <c r="C9" s="146">
        <v>3.3000000000000002E-2</v>
      </c>
      <c r="D9" s="147">
        <v>0.1</v>
      </c>
      <c r="E9" s="240">
        <v>0.03</v>
      </c>
      <c r="F9" s="241">
        <v>0.01</v>
      </c>
      <c r="G9" s="146">
        <v>0.03</v>
      </c>
      <c r="H9" s="147">
        <v>0.01</v>
      </c>
      <c r="I9" s="240">
        <v>0.04</v>
      </c>
      <c r="J9" s="241">
        <v>0.1</v>
      </c>
      <c r="K9" s="146">
        <v>0.21299999999999999</v>
      </c>
      <c r="L9" s="147">
        <v>0.1</v>
      </c>
      <c r="M9" s="240">
        <v>7.1999999999999995E-2</v>
      </c>
      <c r="N9" s="241">
        <v>0.1</v>
      </c>
      <c r="O9" s="69">
        <v>1</v>
      </c>
      <c r="P9" s="147">
        <v>1</v>
      </c>
      <c r="Q9" s="148"/>
      <c r="R9" s="149"/>
    </row>
    <row r="10" spans="1:19" x14ac:dyDescent="0.25">
      <c r="A10" s="157" t="str">
        <f>'Inf Conc'!A10</f>
        <v>Wet</v>
      </c>
      <c r="B10" s="156">
        <f>'Inf Loads'!B10</f>
        <v>41352</v>
      </c>
      <c r="C10" s="146">
        <v>3.3000000000000002E-2</v>
      </c>
      <c r="D10" s="147">
        <v>0.1</v>
      </c>
      <c r="E10" s="240">
        <v>0.03</v>
      </c>
      <c r="F10" s="241">
        <v>0.01</v>
      </c>
      <c r="G10" s="146">
        <v>0.03</v>
      </c>
      <c r="H10" s="147">
        <v>0.01</v>
      </c>
      <c r="I10" s="240">
        <v>0.04</v>
      </c>
      <c r="J10" s="241">
        <v>0.1</v>
      </c>
      <c r="K10" s="146">
        <v>0.21299999999999999</v>
      </c>
      <c r="L10" s="147">
        <v>0.1</v>
      </c>
      <c r="M10" s="240">
        <v>7.1999999999999995E-2</v>
      </c>
      <c r="N10" s="241">
        <v>0.1</v>
      </c>
      <c r="O10" s="69">
        <v>1</v>
      </c>
      <c r="P10" s="147">
        <v>1</v>
      </c>
      <c r="Q10" s="148"/>
      <c r="R10" s="149"/>
    </row>
    <row r="11" spans="1:19" x14ac:dyDescent="0.25">
      <c r="A11" s="157" t="str">
        <f>'Inf Conc'!A11</f>
        <v>Wet</v>
      </c>
      <c r="B11" s="156">
        <f>'Inf Loads'!B11</f>
        <v>41368</v>
      </c>
      <c r="C11" s="146">
        <v>3.3000000000000002E-2</v>
      </c>
      <c r="D11" s="147">
        <v>0.1</v>
      </c>
      <c r="E11" s="240">
        <v>0.03</v>
      </c>
      <c r="F11" s="241">
        <v>0.01</v>
      </c>
      <c r="G11" s="146">
        <v>0.03</v>
      </c>
      <c r="H11" s="147">
        <v>0.01</v>
      </c>
      <c r="I11" s="240">
        <v>0.04</v>
      </c>
      <c r="J11" s="241">
        <v>0.1</v>
      </c>
      <c r="K11" s="146">
        <v>0.21299999999999999</v>
      </c>
      <c r="L11" s="147">
        <v>0.1</v>
      </c>
      <c r="M11" s="240">
        <v>7.1999999999999995E-2</v>
      </c>
      <c r="N11" s="241">
        <v>0.1</v>
      </c>
      <c r="O11" s="69">
        <v>1</v>
      </c>
      <c r="P11" s="147">
        <v>1</v>
      </c>
      <c r="Q11" s="148"/>
      <c r="R11" s="149"/>
    </row>
    <row r="12" spans="1:19" x14ac:dyDescent="0.25">
      <c r="A12" s="157" t="str">
        <f>'Inf Conc'!A12</f>
        <v>Dry</v>
      </c>
      <c r="B12" s="156">
        <f>'Inf Loads'!B12</f>
        <v>41466</v>
      </c>
      <c r="C12" s="146">
        <v>3.3000000000000002E-2</v>
      </c>
      <c r="D12" s="147">
        <v>0.1</v>
      </c>
      <c r="E12" s="240">
        <v>0.03</v>
      </c>
      <c r="F12" s="241">
        <v>0.01</v>
      </c>
      <c r="G12" s="146">
        <v>0.03</v>
      </c>
      <c r="H12" s="147">
        <v>0.01</v>
      </c>
      <c r="I12" s="240">
        <v>0.04</v>
      </c>
      <c r="J12" s="241">
        <v>0.1</v>
      </c>
      <c r="K12" s="146">
        <v>0.21299999999999999</v>
      </c>
      <c r="L12" s="147">
        <v>0.1</v>
      </c>
      <c r="M12" s="240">
        <v>7.1999999999999995E-2</v>
      </c>
      <c r="N12" s="241">
        <v>0.1</v>
      </c>
      <c r="O12" s="69">
        <v>1</v>
      </c>
      <c r="P12" s="147">
        <v>1</v>
      </c>
      <c r="Q12" s="148"/>
      <c r="R12" s="149"/>
    </row>
    <row r="13" spans="1:19" x14ac:dyDescent="0.25">
      <c r="A13" s="157" t="str">
        <f>'Inf Conc'!A13</f>
        <v>Dry</v>
      </c>
      <c r="B13" s="156">
        <f>'Inf Loads'!B13</f>
        <v>41494</v>
      </c>
      <c r="C13" s="146">
        <v>3.3000000000000002E-2</v>
      </c>
      <c r="D13" s="147">
        <v>0.1</v>
      </c>
      <c r="E13" s="240">
        <v>0.03</v>
      </c>
      <c r="F13" s="241">
        <v>0.01</v>
      </c>
      <c r="G13" s="146">
        <v>0.03</v>
      </c>
      <c r="H13" s="147">
        <v>0.01</v>
      </c>
      <c r="I13" s="240">
        <v>0.04</v>
      </c>
      <c r="J13" s="241">
        <v>0.01</v>
      </c>
      <c r="K13" s="146">
        <v>0.21299999999999999</v>
      </c>
      <c r="L13" s="147">
        <v>0.1</v>
      </c>
      <c r="M13" s="240">
        <v>7.1999999999999995E-2</v>
      </c>
      <c r="N13" s="241">
        <v>0.1</v>
      </c>
      <c r="O13" s="69">
        <v>1</v>
      </c>
      <c r="P13" s="147">
        <v>1</v>
      </c>
      <c r="Q13" s="148"/>
      <c r="R13" s="149"/>
    </row>
    <row r="14" spans="1:19" x14ac:dyDescent="0.25">
      <c r="A14" s="157" t="str">
        <f>'Inf Conc'!A14</f>
        <v>Wet</v>
      </c>
      <c r="B14" s="156">
        <f>'Inf Loads'!B14</f>
        <v>41599</v>
      </c>
      <c r="C14" s="146">
        <v>7.2999999999999995E-2</v>
      </c>
      <c r="D14" s="147">
        <v>0.1</v>
      </c>
      <c r="E14" s="240">
        <v>3.3000000000000002E-2</v>
      </c>
      <c r="F14" s="241">
        <v>0.01</v>
      </c>
      <c r="G14" s="146">
        <v>0.01</v>
      </c>
      <c r="H14" s="147">
        <v>2E-3</v>
      </c>
      <c r="I14" s="240">
        <v>0.11</v>
      </c>
      <c r="J14" s="241">
        <v>0.1</v>
      </c>
      <c r="K14" s="146">
        <v>0.21299999999999999</v>
      </c>
      <c r="L14" s="147">
        <v>0.02</v>
      </c>
      <c r="M14" s="240">
        <v>3.6999999999999998E-2</v>
      </c>
      <c r="N14" s="241">
        <v>0.06</v>
      </c>
      <c r="O14" s="69">
        <v>1</v>
      </c>
      <c r="P14" s="147">
        <v>1</v>
      </c>
      <c r="Q14" s="148"/>
      <c r="R14" s="149"/>
    </row>
    <row r="15" spans="1:19" x14ac:dyDescent="0.25">
      <c r="A15" s="157" t="str">
        <f>'Inf Conc'!A15</f>
        <v>Wet</v>
      </c>
      <c r="B15" s="156">
        <f>'Inf Loads'!B15</f>
        <v>41648</v>
      </c>
      <c r="C15" s="146">
        <v>7.2999999999999995E-2</v>
      </c>
      <c r="D15" s="147">
        <v>0.1</v>
      </c>
      <c r="E15" s="240">
        <v>3.3000000000000002E-2</v>
      </c>
      <c r="F15" s="241">
        <v>0.01</v>
      </c>
      <c r="G15" s="146">
        <v>0.01</v>
      </c>
      <c r="H15" s="147">
        <v>2E-3</v>
      </c>
      <c r="I15" s="240">
        <v>0.11</v>
      </c>
      <c r="J15" s="241">
        <v>0.1</v>
      </c>
      <c r="K15" s="146">
        <v>0.21299999999999999</v>
      </c>
      <c r="L15" s="147">
        <v>0.02</v>
      </c>
      <c r="M15" s="240">
        <v>3.6999999999999998E-2</v>
      </c>
      <c r="N15" s="241">
        <v>0.06</v>
      </c>
      <c r="O15" s="69">
        <v>1</v>
      </c>
      <c r="P15" s="147">
        <v>1</v>
      </c>
      <c r="Q15" s="148"/>
      <c r="R15" s="149"/>
    </row>
    <row r="16" spans="1:19" x14ac:dyDescent="0.25">
      <c r="A16" s="157" t="str">
        <f>'Inf Conc'!A16</f>
        <v>Wet</v>
      </c>
      <c r="B16" s="156">
        <f>'Inf Loads'!B16</f>
        <v>41672</v>
      </c>
      <c r="C16" s="146">
        <v>0.05</v>
      </c>
      <c r="D16" s="147">
        <v>0.1</v>
      </c>
      <c r="E16" s="240">
        <v>1.0999999999999999E-2</v>
      </c>
      <c r="F16" s="241">
        <v>0.01</v>
      </c>
      <c r="G16" s="146">
        <v>0.01</v>
      </c>
      <c r="H16" s="147">
        <v>2E-3</v>
      </c>
      <c r="I16" s="240">
        <v>0.02</v>
      </c>
      <c r="J16" s="241">
        <v>0.1</v>
      </c>
      <c r="K16" s="146">
        <v>0.11</v>
      </c>
      <c r="L16" s="147">
        <v>0.02</v>
      </c>
      <c r="M16" s="240">
        <v>2.5000000000000001E-2</v>
      </c>
      <c r="N16" s="241">
        <v>0.02</v>
      </c>
      <c r="O16" s="69">
        <v>1</v>
      </c>
      <c r="P16" s="147">
        <v>1</v>
      </c>
      <c r="Q16" s="148"/>
      <c r="R16" s="149"/>
    </row>
    <row r="17" spans="1:18" x14ac:dyDescent="0.25">
      <c r="A17" s="157" t="str">
        <f>'Inf Conc'!A17</f>
        <v>Wet</v>
      </c>
      <c r="B17" s="156">
        <f>'Inf Loads'!B17</f>
        <v>41701</v>
      </c>
      <c r="C17" s="146">
        <v>0.05</v>
      </c>
      <c r="D17" s="147">
        <v>0.1</v>
      </c>
      <c r="E17" s="240">
        <v>1.0999999999999999E-2</v>
      </c>
      <c r="F17" s="241">
        <v>0.01</v>
      </c>
      <c r="G17" s="146">
        <v>1.2E-2</v>
      </c>
      <c r="H17" s="147">
        <v>2E-3</v>
      </c>
      <c r="I17" s="240">
        <v>0.02</v>
      </c>
      <c r="J17" s="241">
        <v>0.1</v>
      </c>
      <c r="K17" s="146">
        <v>0.05</v>
      </c>
      <c r="L17" s="147">
        <v>0.02</v>
      </c>
      <c r="M17" s="240">
        <v>0.06</v>
      </c>
      <c r="N17" s="241">
        <v>0.02</v>
      </c>
      <c r="O17" s="69">
        <v>1</v>
      </c>
      <c r="P17" s="147">
        <v>1</v>
      </c>
      <c r="Q17" s="148"/>
      <c r="R17" s="149"/>
    </row>
    <row r="18" spans="1:18" x14ac:dyDescent="0.25">
      <c r="A18" s="157">
        <f>'Inf Conc'!A18</f>
        <v>0</v>
      </c>
      <c r="B18" s="156">
        <f>'Inf Loads'!B18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49"/>
      <c r="O18" s="69"/>
      <c r="P18" s="147"/>
      <c r="Q18" s="148"/>
      <c r="R18" s="149"/>
    </row>
    <row r="19" spans="1:18" x14ac:dyDescent="0.25">
      <c r="A19" s="157">
        <f>'Inf Conc'!A19</f>
        <v>0</v>
      </c>
      <c r="B19" s="156">
        <f>'Inf Loads'!B19</f>
        <v>0</v>
      </c>
      <c r="C19" s="146"/>
      <c r="D19" s="147"/>
      <c r="E19" s="240"/>
      <c r="F19" s="241"/>
      <c r="G19" s="146"/>
      <c r="H19" s="147"/>
      <c r="I19" s="240"/>
      <c r="J19" s="241"/>
      <c r="K19" s="146"/>
      <c r="L19" s="147"/>
      <c r="M19" s="240"/>
      <c r="N19" s="241"/>
      <c r="O19" s="146"/>
      <c r="P19" s="147"/>
      <c r="Q19" s="148"/>
      <c r="R19" s="149"/>
    </row>
    <row r="20" spans="1:18" x14ac:dyDescent="0.25">
      <c r="A20" s="157">
        <f>'Inf Conc'!A20</f>
        <v>0</v>
      </c>
      <c r="B20" s="156">
        <f>'Inf Loads'!B20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49"/>
      <c r="O20" s="146"/>
      <c r="P20" s="147"/>
      <c r="Q20" s="148"/>
      <c r="R20" s="149"/>
    </row>
    <row r="21" spans="1:18" x14ac:dyDescent="0.25">
      <c r="A21" s="157">
        <f>'Inf Conc'!A21</f>
        <v>0</v>
      </c>
      <c r="B21" s="156">
        <f>'Inf Loads'!B21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49"/>
      <c r="O21" s="146"/>
      <c r="P21" s="147"/>
      <c r="Q21" s="148"/>
      <c r="R21" s="149"/>
    </row>
    <row r="22" spans="1:18" x14ac:dyDescent="0.25">
      <c r="A22" s="157">
        <f>'Inf Conc'!A22</f>
        <v>0</v>
      </c>
      <c r="B22" s="156">
        <f>'Inf Loads'!B22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49"/>
      <c r="O22" s="146"/>
      <c r="P22" s="147"/>
      <c r="Q22" s="148"/>
      <c r="R22" s="149"/>
    </row>
    <row r="23" spans="1:18" x14ac:dyDescent="0.25">
      <c r="A23" s="157">
        <f>'Inf Conc'!A23</f>
        <v>0</v>
      </c>
      <c r="B23" s="156">
        <f>'Inf Loads'!B23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49"/>
      <c r="O23" s="146"/>
      <c r="P23" s="147"/>
      <c r="Q23" s="148"/>
      <c r="R23" s="149"/>
    </row>
    <row r="24" spans="1:18" x14ac:dyDescent="0.25">
      <c r="A24" s="157">
        <f>'Inf Conc'!A24</f>
        <v>0</v>
      </c>
      <c r="B24" s="156">
        <f>'Inf Loads'!B24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49"/>
      <c r="O24" s="146"/>
      <c r="P24" s="147"/>
      <c r="Q24" s="148"/>
      <c r="R24" s="149"/>
    </row>
    <row r="25" spans="1:18" x14ac:dyDescent="0.25">
      <c r="A25" s="157">
        <f>'Inf Conc'!A25</f>
        <v>0</v>
      </c>
      <c r="B25" s="156">
        <f>'Inf Loads'!B25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49"/>
      <c r="O25" s="146"/>
      <c r="P25" s="147"/>
      <c r="Q25" s="148"/>
      <c r="R25" s="149"/>
    </row>
    <row r="26" spans="1:18" ht="15.75" thickBot="1" x14ac:dyDescent="0.3">
      <c r="A26" s="157">
        <f>'Inf Conc'!A26</f>
        <v>0</v>
      </c>
      <c r="B26" s="156">
        <f>'Inf Loads'!B26</f>
        <v>0</v>
      </c>
      <c r="C26" s="153"/>
      <c r="D26" s="154"/>
      <c r="E26" s="151"/>
      <c r="F26" s="152"/>
      <c r="G26" s="153"/>
      <c r="H26" s="154"/>
      <c r="I26" s="151"/>
      <c r="J26" s="152"/>
      <c r="K26" s="153"/>
      <c r="L26" s="154"/>
      <c r="M26" s="151"/>
      <c r="N26" s="152"/>
      <c r="O26" s="153"/>
      <c r="P26" s="154"/>
      <c r="Q26" s="151"/>
      <c r="R26" s="152"/>
    </row>
    <row r="28" spans="1:18" ht="15.75" thickBot="1" x14ac:dyDescent="0.3"/>
    <row r="29" spans="1:18" x14ac:dyDescent="0.25">
      <c r="A29" s="112" t="s">
        <v>95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34" priority="139">
      <formula>ISTEXT(E17)</formula>
    </cfRule>
  </conditionalFormatting>
  <conditionalFormatting sqref="F17:F26">
    <cfRule type="expression" dxfId="433" priority="138">
      <formula>ISTEXT(F17)</formula>
    </cfRule>
  </conditionalFormatting>
  <conditionalFormatting sqref="G17:G26">
    <cfRule type="expression" dxfId="432" priority="137">
      <formula>ISTEXT(G17)</formula>
    </cfRule>
  </conditionalFormatting>
  <conditionalFormatting sqref="H17:H26">
    <cfRule type="expression" dxfId="431" priority="136">
      <formula>ISTEXT(H17)</formula>
    </cfRule>
  </conditionalFormatting>
  <conditionalFormatting sqref="K17:K26">
    <cfRule type="expression" dxfId="430" priority="135">
      <formula>ISTEXT(K17)</formula>
    </cfRule>
  </conditionalFormatting>
  <conditionalFormatting sqref="L17:L26">
    <cfRule type="expression" dxfId="429" priority="134">
      <formula>ISTEXT(L17)</formula>
    </cfRule>
  </conditionalFormatting>
  <conditionalFormatting sqref="M17:M26">
    <cfRule type="expression" dxfId="428" priority="133">
      <formula>ISTEXT(M17)</formula>
    </cfRule>
  </conditionalFormatting>
  <conditionalFormatting sqref="N17:N26">
    <cfRule type="expression" dxfId="427" priority="132">
      <formula>ISTEXT(N17)</formula>
    </cfRule>
  </conditionalFormatting>
  <conditionalFormatting sqref="O17:O26">
    <cfRule type="expression" dxfId="426" priority="131">
      <formula>ISTEXT(O17)</formula>
    </cfRule>
  </conditionalFormatting>
  <conditionalFormatting sqref="P17:P26">
    <cfRule type="expression" dxfId="425" priority="130">
      <formula>ISTEXT(P17)</formula>
    </cfRule>
  </conditionalFormatting>
  <conditionalFormatting sqref="Q17:Q26">
    <cfRule type="expression" dxfId="424" priority="129">
      <formula>ISTEXT(Q17)</formula>
    </cfRule>
  </conditionalFormatting>
  <conditionalFormatting sqref="R17:R26">
    <cfRule type="expression" dxfId="423" priority="128">
      <formula>ISTEXT(R17)</formula>
    </cfRule>
  </conditionalFormatting>
  <conditionalFormatting sqref="C19">
    <cfRule type="expression" dxfId="422" priority="127">
      <formula>ISTEXT(C19)</formula>
    </cfRule>
  </conditionalFormatting>
  <conditionalFormatting sqref="C18">
    <cfRule type="expression" dxfId="421" priority="141">
      <formula>ISTEXT(C18)</formula>
    </cfRule>
  </conditionalFormatting>
  <conditionalFormatting sqref="D17:D26">
    <cfRule type="expression" dxfId="420" priority="140">
      <formula>ISTEXT(D17)</formula>
    </cfRule>
  </conditionalFormatting>
  <conditionalFormatting sqref="D19">
    <cfRule type="expression" dxfId="419" priority="126">
      <formula>ISTEXT(D19)</formula>
    </cfRule>
  </conditionalFormatting>
  <conditionalFormatting sqref="E19">
    <cfRule type="expression" dxfId="418" priority="125">
      <formula>ISTEXT(E19)</formula>
    </cfRule>
  </conditionalFormatting>
  <conditionalFormatting sqref="F19">
    <cfRule type="expression" dxfId="417" priority="124">
      <formula>ISTEXT(F19)</formula>
    </cfRule>
  </conditionalFormatting>
  <conditionalFormatting sqref="G19">
    <cfRule type="expression" dxfId="416" priority="123">
      <formula>ISTEXT(G19)</formula>
    </cfRule>
  </conditionalFormatting>
  <conditionalFormatting sqref="H19">
    <cfRule type="expression" dxfId="415" priority="122">
      <formula>ISTEXT(H19)</formula>
    </cfRule>
  </conditionalFormatting>
  <conditionalFormatting sqref="K19">
    <cfRule type="expression" dxfId="414" priority="121">
      <formula>ISTEXT(K19)</formula>
    </cfRule>
  </conditionalFormatting>
  <conditionalFormatting sqref="L19">
    <cfRule type="expression" dxfId="413" priority="120">
      <formula>ISTEXT(L19)</formula>
    </cfRule>
  </conditionalFormatting>
  <conditionalFormatting sqref="M19">
    <cfRule type="expression" dxfId="412" priority="119">
      <formula>ISTEXT(M19)</formula>
    </cfRule>
  </conditionalFormatting>
  <conditionalFormatting sqref="N19">
    <cfRule type="expression" dxfId="411" priority="118">
      <formula>ISTEXT(N19)</formula>
    </cfRule>
  </conditionalFormatting>
  <conditionalFormatting sqref="O19">
    <cfRule type="expression" dxfId="410" priority="117">
      <formula>ISTEXT(O19)</formula>
    </cfRule>
  </conditionalFormatting>
  <conditionalFormatting sqref="P19">
    <cfRule type="expression" dxfId="409" priority="116">
      <formula>ISTEXT(P19)</formula>
    </cfRule>
  </conditionalFormatting>
  <conditionalFormatting sqref="Q19">
    <cfRule type="expression" dxfId="408" priority="115">
      <formula>ISTEXT(Q19)</formula>
    </cfRule>
  </conditionalFormatting>
  <conditionalFormatting sqref="R19">
    <cfRule type="expression" dxfId="407" priority="114">
      <formula>ISTEXT(R19)</formula>
    </cfRule>
  </conditionalFormatting>
  <conditionalFormatting sqref="C20">
    <cfRule type="expression" dxfId="406" priority="113">
      <formula>ISTEXT(C20)</formula>
    </cfRule>
  </conditionalFormatting>
  <conditionalFormatting sqref="D20">
    <cfRule type="expression" dxfId="405" priority="112">
      <formula>ISTEXT(D20)</formula>
    </cfRule>
  </conditionalFormatting>
  <conditionalFormatting sqref="E20">
    <cfRule type="expression" dxfId="404" priority="111">
      <formula>ISTEXT(E20)</formula>
    </cfRule>
  </conditionalFormatting>
  <conditionalFormatting sqref="F20">
    <cfRule type="expression" dxfId="403" priority="110">
      <formula>ISTEXT(F20)</formula>
    </cfRule>
  </conditionalFormatting>
  <conditionalFormatting sqref="G20">
    <cfRule type="expression" dxfId="402" priority="109">
      <formula>ISTEXT(G20)</formula>
    </cfRule>
  </conditionalFormatting>
  <conditionalFormatting sqref="H20">
    <cfRule type="expression" dxfId="401" priority="108">
      <formula>ISTEXT(H20)</formula>
    </cfRule>
  </conditionalFormatting>
  <conditionalFormatting sqref="K20">
    <cfRule type="expression" dxfId="400" priority="107">
      <formula>ISTEXT(K20)</formula>
    </cfRule>
  </conditionalFormatting>
  <conditionalFormatting sqref="L20">
    <cfRule type="expression" dxfId="399" priority="106">
      <formula>ISTEXT(L20)</formula>
    </cfRule>
  </conditionalFormatting>
  <conditionalFormatting sqref="M20">
    <cfRule type="expression" dxfId="398" priority="105">
      <formula>ISTEXT(M20)</formula>
    </cfRule>
  </conditionalFormatting>
  <conditionalFormatting sqref="N20">
    <cfRule type="expression" dxfId="397" priority="104">
      <formula>ISTEXT(N20)</formula>
    </cfRule>
  </conditionalFormatting>
  <conditionalFormatting sqref="O20">
    <cfRule type="expression" dxfId="396" priority="103">
      <formula>ISTEXT(O20)</formula>
    </cfRule>
  </conditionalFormatting>
  <conditionalFormatting sqref="P20">
    <cfRule type="expression" dxfId="395" priority="102">
      <formula>ISTEXT(P20)</formula>
    </cfRule>
  </conditionalFormatting>
  <conditionalFormatting sqref="Q20">
    <cfRule type="expression" dxfId="394" priority="101">
      <formula>ISTEXT(Q20)</formula>
    </cfRule>
  </conditionalFormatting>
  <conditionalFormatting sqref="R20">
    <cfRule type="expression" dxfId="393" priority="100">
      <formula>ISTEXT(R20)</formula>
    </cfRule>
  </conditionalFormatting>
  <conditionalFormatting sqref="C21:C26">
    <cfRule type="expression" dxfId="392" priority="99">
      <formula>ISTEXT(C21)</formula>
    </cfRule>
  </conditionalFormatting>
  <conditionalFormatting sqref="D21:D26">
    <cfRule type="expression" dxfId="391" priority="98">
      <formula>ISTEXT(D21)</formula>
    </cfRule>
  </conditionalFormatting>
  <conditionalFormatting sqref="E21:E26">
    <cfRule type="expression" dxfId="390" priority="97">
      <formula>ISTEXT(E21)</formula>
    </cfRule>
  </conditionalFormatting>
  <conditionalFormatting sqref="F21:F26">
    <cfRule type="expression" dxfId="389" priority="96">
      <formula>ISTEXT(F21)</formula>
    </cfRule>
  </conditionalFormatting>
  <conditionalFormatting sqref="G21:G26">
    <cfRule type="expression" dxfId="388" priority="95">
      <formula>ISTEXT(G21)</formula>
    </cfRule>
  </conditionalFormatting>
  <conditionalFormatting sqref="H21:H26">
    <cfRule type="expression" dxfId="387" priority="94">
      <formula>ISTEXT(H21)</formula>
    </cfRule>
  </conditionalFormatting>
  <conditionalFormatting sqref="K21:K26">
    <cfRule type="expression" dxfId="386" priority="93">
      <formula>ISTEXT(K21)</formula>
    </cfRule>
  </conditionalFormatting>
  <conditionalFormatting sqref="L21:L26">
    <cfRule type="expression" dxfId="385" priority="92">
      <formula>ISTEXT(L21)</formula>
    </cfRule>
  </conditionalFormatting>
  <conditionalFormatting sqref="M21:M26">
    <cfRule type="expression" dxfId="384" priority="91">
      <formula>ISTEXT(M21)</formula>
    </cfRule>
  </conditionalFormatting>
  <conditionalFormatting sqref="N21:N26">
    <cfRule type="expression" dxfId="383" priority="90">
      <formula>ISTEXT(N21)</formula>
    </cfRule>
  </conditionalFormatting>
  <conditionalFormatting sqref="O21:O26">
    <cfRule type="expression" dxfId="382" priority="89">
      <formula>ISTEXT(O21)</formula>
    </cfRule>
  </conditionalFormatting>
  <conditionalFormatting sqref="P21:P26">
    <cfRule type="expression" dxfId="381" priority="88">
      <formula>ISTEXT(P21)</formula>
    </cfRule>
  </conditionalFormatting>
  <conditionalFormatting sqref="Q21:Q26">
    <cfRule type="expression" dxfId="380" priority="87">
      <formula>ISTEXT(Q21)</formula>
    </cfRule>
  </conditionalFormatting>
  <conditionalFormatting sqref="R21:R26">
    <cfRule type="expression" dxfId="379" priority="86">
      <formula>ISTEXT(R21)</formula>
    </cfRule>
  </conditionalFormatting>
  <conditionalFormatting sqref="K7:K16">
    <cfRule type="expression" dxfId="378" priority="70">
      <formula>ISTEXT(K7)</formula>
    </cfRule>
  </conditionalFormatting>
  <conditionalFormatting sqref="L7:L16">
    <cfRule type="expression" dxfId="377" priority="69">
      <formula>ISTEXT(L7)</formula>
    </cfRule>
  </conditionalFormatting>
  <conditionalFormatting sqref="I17:I26">
    <cfRule type="expression" dxfId="376" priority="83">
      <formula>ISTEXT(I17)</formula>
    </cfRule>
  </conditionalFormatting>
  <conditionalFormatting sqref="J17:J26">
    <cfRule type="expression" dxfId="375" priority="82">
      <formula>ISTEXT(J17)</formula>
    </cfRule>
  </conditionalFormatting>
  <conditionalFormatting sqref="I19">
    <cfRule type="expression" dxfId="374" priority="81">
      <formula>ISTEXT(I19)</formula>
    </cfRule>
  </conditionalFormatting>
  <conditionalFormatting sqref="J19">
    <cfRule type="expression" dxfId="373" priority="80">
      <formula>ISTEXT(J19)</formula>
    </cfRule>
  </conditionalFormatting>
  <conditionalFormatting sqref="I20">
    <cfRule type="expression" dxfId="372" priority="79">
      <formula>ISTEXT(I20)</formula>
    </cfRule>
  </conditionalFormatting>
  <conditionalFormatting sqref="J20">
    <cfRule type="expression" dxfId="371" priority="78">
      <formula>ISTEXT(J20)</formula>
    </cfRule>
  </conditionalFormatting>
  <conditionalFormatting sqref="I21:I26">
    <cfRule type="expression" dxfId="370" priority="77">
      <formula>ISTEXT(I21)</formula>
    </cfRule>
  </conditionalFormatting>
  <conditionalFormatting sqref="J21:J26">
    <cfRule type="expression" dxfId="369" priority="76">
      <formula>ISTEXT(J21)</formula>
    </cfRule>
  </conditionalFormatting>
  <conditionalFormatting sqref="D7:D16">
    <cfRule type="expression" dxfId="368" priority="75">
      <formula>ISTEXT(D7)</formula>
    </cfRule>
  </conditionalFormatting>
  <conditionalFormatting sqref="E7:E16">
    <cfRule type="expression" dxfId="367" priority="74">
      <formula>ISTEXT(E7)</formula>
    </cfRule>
  </conditionalFormatting>
  <conditionalFormatting sqref="F7:F16">
    <cfRule type="expression" dxfId="366" priority="73">
      <formula>ISTEXT(F7)</formula>
    </cfRule>
  </conditionalFormatting>
  <conditionalFormatting sqref="G7:G16">
    <cfRule type="expression" dxfId="365" priority="72">
      <formula>ISTEXT(G7)</formula>
    </cfRule>
  </conditionalFormatting>
  <conditionalFormatting sqref="H7:H16">
    <cfRule type="expression" dxfId="364" priority="71">
      <formula>ISTEXT(H7)</formula>
    </cfRule>
  </conditionalFormatting>
  <conditionalFormatting sqref="M7:M16">
    <cfRule type="expression" dxfId="363" priority="68">
      <formula>ISTEXT(M7)</formula>
    </cfRule>
  </conditionalFormatting>
  <conditionalFormatting sqref="N7:N16">
    <cfRule type="expression" dxfId="362" priority="67">
      <formula>ISTEXT(N7)</formula>
    </cfRule>
  </conditionalFormatting>
  <conditionalFormatting sqref="O7:O16">
    <cfRule type="expression" dxfId="361" priority="66">
      <formula>ISTEXT(O7)</formula>
    </cfRule>
  </conditionalFormatting>
  <conditionalFormatting sqref="P7:P16">
    <cfRule type="expression" dxfId="360" priority="65">
      <formula>ISTEXT(P7)</formula>
    </cfRule>
  </conditionalFormatting>
  <conditionalFormatting sqref="Q7:Q16">
    <cfRule type="expression" dxfId="359" priority="64">
      <formula>ISTEXT(Q7)</formula>
    </cfRule>
  </conditionalFormatting>
  <conditionalFormatting sqref="R7:R16">
    <cfRule type="expression" dxfId="358" priority="63">
      <formula>ISTEXT(R7)</formula>
    </cfRule>
  </conditionalFormatting>
  <conditionalFormatting sqref="I7:I16">
    <cfRule type="expression" dxfId="357" priority="62">
      <formula>ISTEXT(I7)</formula>
    </cfRule>
  </conditionalFormatting>
  <conditionalFormatting sqref="J7:J16">
    <cfRule type="expression" dxfId="356" priority="61">
      <formula>ISTEXT(J7)</formula>
    </cfRule>
  </conditionalFormatting>
  <conditionalFormatting sqref="I17:I26">
    <cfRule type="expression" dxfId="355" priority="50">
      <formula>ISTEXT(I17)</formula>
    </cfRule>
  </conditionalFormatting>
  <conditionalFormatting sqref="J17:J26">
    <cfRule type="expression" dxfId="354" priority="49">
      <formula>ISTEXT(J17)</formula>
    </cfRule>
  </conditionalFormatting>
  <conditionalFormatting sqref="K17:K26">
    <cfRule type="expression" dxfId="353" priority="48">
      <formula>ISTEXT(K17)</formula>
    </cfRule>
  </conditionalFormatting>
  <conditionalFormatting sqref="L17:L26">
    <cfRule type="expression" dxfId="352" priority="47">
      <formula>ISTEXT(L17)</formula>
    </cfRule>
  </conditionalFormatting>
  <conditionalFormatting sqref="M17:M26">
    <cfRule type="expression" dxfId="351" priority="46">
      <formula>ISTEXT(M17)</formula>
    </cfRule>
  </conditionalFormatting>
  <conditionalFormatting sqref="N17:N26">
    <cfRule type="expression" dxfId="350" priority="45">
      <formula>ISTEXT(N17)</formula>
    </cfRule>
  </conditionalFormatting>
  <conditionalFormatting sqref="O17:O26">
    <cfRule type="expression" dxfId="349" priority="44">
      <formula>ISTEXT(O17)</formula>
    </cfRule>
  </conditionalFormatting>
  <conditionalFormatting sqref="P17:P26">
    <cfRule type="expression" dxfId="348" priority="43">
      <formula>ISTEXT(P17)</formula>
    </cfRule>
  </conditionalFormatting>
  <conditionalFormatting sqref="I19">
    <cfRule type="expression" dxfId="347" priority="42">
      <formula>ISTEXT(I19)</formula>
    </cfRule>
  </conditionalFormatting>
  <conditionalFormatting sqref="J19">
    <cfRule type="expression" dxfId="346" priority="41">
      <formula>ISTEXT(J19)</formula>
    </cfRule>
  </conditionalFormatting>
  <conditionalFormatting sqref="K19">
    <cfRule type="expression" dxfId="345" priority="40">
      <formula>ISTEXT(K19)</formula>
    </cfRule>
  </conditionalFormatting>
  <conditionalFormatting sqref="L19">
    <cfRule type="expression" dxfId="344" priority="39">
      <formula>ISTEXT(L19)</formula>
    </cfRule>
  </conditionalFormatting>
  <conditionalFormatting sqref="M19">
    <cfRule type="expression" dxfId="343" priority="38">
      <formula>ISTEXT(M19)</formula>
    </cfRule>
  </conditionalFormatting>
  <conditionalFormatting sqref="N19">
    <cfRule type="expression" dxfId="342" priority="37">
      <formula>ISTEXT(N19)</formula>
    </cfRule>
  </conditionalFormatting>
  <conditionalFormatting sqref="O19">
    <cfRule type="expression" dxfId="341" priority="36">
      <formula>ISTEXT(O19)</formula>
    </cfRule>
  </conditionalFormatting>
  <conditionalFormatting sqref="P19">
    <cfRule type="expression" dxfId="340" priority="35">
      <formula>ISTEXT(P19)</formula>
    </cfRule>
  </conditionalFormatting>
  <conditionalFormatting sqref="I20">
    <cfRule type="expression" dxfId="339" priority="34">
      <formula>ISTEXT(I20)</formula>
    </cfRule>
  </conditionalFormatting>
  <conditionalFormatting sqref="J20">
    <cfRule type="expression" dxfId="338" priority="33">
      <formula>ISTEXT(J20)</formula>
    </cfRule>
  </conditionalFormatting>
  <conditionalFormatting sqref="K20">
    <cfRule type="expression" dxfId="337" priority="32">
      <formula>ISTEXT(K20)</formula>
    </cfRule>
  </conditionalFormatting>
  <conditionalFormatting sqref="L20">
    <cfRule type="expression" dxfId="336" priority="31">
      <formula>ISTEXT(L20)</formula>
    </cfRule>
  </conditionalFormatting>
  <conditionalFormatting sqref="M20">
    <cfRule type="expression" dxfId="335" priority="30">
      <formula>ISTEXT(M20)</formula>
    </cfRule>
  </conditionalFormatting>
  <conditionalFormatting sqref="N20">
    <cfRule type="expression" dxfId="334" priority="29">
      <formula>ISTEXT(N20)</formula>
    </cfRule>
  </conditionalFormatting>
  <conditionalFormatting sqref="O20">
    <cfRule type="expression" dxfId="333" priority="28">
      <formula>ISTEXT(O20)</formula>
    </cfRule>
  </conditionalFormatting>
  <conditionalFormatting sqref="P20">
    <cfRule type="expression" dxfId="332" priority="27">
      <formula>ISTEXT(P20)</formula>
    </cfRule>
  </conditionalFormatting>
  <conditionalFormatting sqref="I21:I26">
    <cfRule type="expression" dxfId="331" priority="26">
      <formula>ISTEXT(I21)</formula>
    </cfRule>
  </conditionalFormatting>
  <conditionalFormatting sqref="J21:J26">
    <cfRule type="expression" dxfId="330" priority="25">
      <formula>ISTEXT(J21)</formula>
    </cfRule>
  </conditionalFormatting>
  <conditionalFormatting sqref="K21:K26">
    <cfRule type="expression" dxfId="329" priority="24">
      <formula>ISTEXT(K21)</formula>
    </cfRule>
  </conditionalFormatting>
  <conditionalFormatting sqref="L21:L26">
    <cfRule type="expression" dxfId="328" priority="23">
      <formula>ISTEXT(L21)</formula>
    </cfRule>
  </conditionalFormatting>
  <conditionalFormatting sqref="M21:M26">
    <cfRule type="expression" dxfId="327" priority="22">
      <formula>ISTEXT(M21)</formula>
    </cfRule>
  </conditionalFormatting>
  <conditionalFormatting sqref="N21:N26">
    <cfRule type="expression" dxfId="326" priority="21">
      <formula>ISTEXT(N21)</formula>
    </cfRule>
  </conditionalFormatting>
  <conditionalFormatting sqref="O21:O26">
    <cfRule type="expression" dxfId="325" priority="20">
      <formula>ISTEXT(O21)</formula>
    </cfRule>
  </conditionalFormatting>
  <conditionalFormatting sqref="P21:P26">
    <cfRule type="expression" dxfId="324" priority="19">
      <formula>ISTEXT(P21)</formula>
    </cfRule>
  </conditionalFormatting>
  <conditionalFormatting sqref="I7:I16">
    <cfRule type="expression" dxfId="323" priority="18">
      <formula>ISTEXT(I7)</formula>
    </cfRule>
  </conditionalFormatting>
  <conditionalFormatting sqref="J7:J16">
    <cfRule type="expression" dxfId="322" priority="17">
      <formula>ISTEXT(J7)</formula>
    </cfRule>
  </conditionalFormatting>
  <conditionalFormatting sqref="K7:K16">
    <cfRule type="expression" dxfId="321" priority="16">
      <formula>ISTEXT(K7)</formula>
    </cfRule>
  </conditionalFormatting>
  <conditionalFormatting sqref="L7:L16">
    <cfRule type="expression" dxfId="320" priority="15">
      <formula>ISTEXT(L7)</formula>
    </cfRule>
  </conditionalFormatting>
  <conditionalFormatting sqref="M7:M16">
    <cfRule type="expression" dxfId="319" priority="14">
      <formula>ISTEXT(M7)</formula>
    </cfRule>
  </conditionalFormatting>
  <conditionalFormatting sqref="N7:N16">
    <cfRule type="expression" dxfId="318" priority="13">
      <formula>ISTEXT(N7)</formula>
    </cfRule>
  </conditionalFormatting>
  <conditionalFormatting sqref="O7:O16">
    <cfRule type="expression" dxfId="317" priority="12">
      <formula>ISTEXT(O7)</formula>
    </cfRule>
  </conditionalFormatting>
  <conditionalFormatting sqref="P7:P16">
    <cfRule type="expression" dxfId="316" priority="11">
      <formula>ISTEXT(P7)</formula>
    </cfRule>
  </conditionalFormatting>
  <conditionalFormatting sqref="Q17:Q26">
    <cfRule type="expression" dxfId="315" priority="10">
      <formula>ISTEXT(Q17)</formula>
    </cfRule>
  </conditionalFormatting>
  <conditionalFormatting sqref="R17:R26">
    <cfRule type="expression" dxfId="314" priority="9">
      <formula>ISTEXT(R17)</formula>
    </cfRule>
  </conditionalFormatting>
  <conditionalFormatting sqref="Q19">
    <cfRule type="expression" dxfId="313" priority="8">
      <formula>ISTEXT(Q19)</formula>
    </cfRule>
  </conditionalFormatting>
  <conditionalFormatting sqref="R19">
    <cfRule type="expression" dxfId="312" priority="7">
      <formula>ISTEXT(R19)</formula>
    </cfRule>
  </conditionalFormatting>
  <conditionalFormatting sqref="Q20">
    <cfRule type="expression" dxfId="311" priority="6">
      <formula>ISTEXT(Q20)</formula>
    </cfRule>
  </conditionalFormatting>
  <conditionalFormatting sqref="R20">
    <cfRule type="expression" dxfId="310" priority="5">
      <formula>ISTEXT(R20)</formula>
    </cfRule>
  </conditionalFormatting>
  <conditionalFormatting sqref="Q21:Q26">
    <cfRule type="expression" dxfId="309" priority="4">
      <formula>ISTEXT(Q21)</formula>
    </cfRule>
  </conditionalFormatting>
  <conditionalFormatting sqref="R21:R26">
    <cfRule type="expression" dxfId="308" priority="3">
      <formula>ISTEXT(R21)</formula>
    </cfRule>
  </conditionalFormatting>
  <conditionalFormatting sqref="Q7:Q16">
    <cfRule type="expression" dxfId="307" priority="2">
      <formula>ISTEXT(Q7)</formula>
    </cfRule>
  </conditionalFormatting>
  <conditionalFormatting sqref="R7:R16">
    <cfRule type="expression" dxfId="306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AB10" sqref="AB10"/>
    </sheetView>
  </sheetViews>
  <sheetFormatPr defaultRowHeight="15" x14ac:dyDescent="0.25"/>
  <cols>
    <col min="1" max="1" width="15.28515625" style="84" bestFit="1" customWidth="1"/>
    <col min="2" max="2" width="13" customWidth="1"/>
    <col min="3" max="6" width="6" style="84" customWidth="1"/>
    <col min="7" max="7" width="6.85546875" style="84" customWidth="1"/>
    <col min="8" max="12" width="6" style="84" customWidth="1"/>
    <col min="13" max="13" width="3.28515625" style="84" customWidth="1"/>
    <col min="14" max="14" width="3.42578125" style="84" customWidth="1"/>
    <col min="15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6" t="str">
        <f>'Inf Conc'!A2</f>
        <v>City of Burlingame WWTF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62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69" t="str">
        <f>'Inf Conc'!A3</f>
        <v>William Toci, Plant Manager - 650 342-3727 william.toci@veoliawaterna.com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67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61" t="s">
        <v>4</v>
      </c>
      <c r="D5" s="360"/>
      <c r="E5" s="361" t="s">
        <v>5</v>
      </c>
      <c r="F5" s="360"/>
      <c r="G5" s="361" t="s">
        <v>1</v>
      </c>
      <c r="H5" s="360"/>
      <c r="I5" s="361" t="s">
        <v>2</v>
      </c>
      <c r="J5" s="360"/>
      <c r="K5" s="361" t="s">
        <v>3</v>
      </c>
      <c r="L5" s="360"/>
      <c r="M5" s="361" t="s">
        <v>7</v>
      </c>
      <c r="N5" s="360"/>
      <c r="O5" s="361" t="s">
        <v>8</v>
      </c>
      <c r="P5" s="360"/>
      <c r="Q5" s="361" t="s">
        <v>23</v>
      </c>
      <c r="R5" s="360"/>
      <c r="S5" s="359" t="s">
        <v>17</v>
      </c>
      <c r="T5" s="360"/>
      <c r="U5" s="359" t="s">
        <v>9</v>
      </c>
      <c r="V5" s="360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8" t="str">
        <f>'Effluent Conc'!A7</f>
        <v>Q2 2012</v>
      </c>
      <c r="B7" s="70">
        <f>'Effluent Conc'!B7</f>
        <v>41072</v>
      </c>
      <c r="C7" s="142">
        <v>7.0000000000000007E-2</v>
      </c>
      <c r="D7" s="143">
        <v>0.01</v>
      </c>
      <c r="E7" s="144">
        <v>7.0000000000000007E-2</v>
      </c>
      <c r="F7" s="144">
        <v>0.1</v>
      </c>
      <c r="G7" s="142">
        <v>0.05</v>
      </c>
      <c r="H7" s="143">
        <v>0.1</v>
      </c>
      <c r="I7" s="144">
        <v>0.05</v>
      </c>
      <c r="J7" s="145">
        <v>0.02</v>
      </c>
      <c r="K7" s="142">
        <v>0.05</v>
      </c>
      <c r="L7" s="143">
        <v>0.1</v>
      </c>
      <c r="M7" s="336"/>
      <c r="N7" s="337"/>
      <c r="O7" s="142">
        <v>3.5000000000000003E-2</v>
      </c>
      <c r="P7" s="143">
        <v>0.05</v>
      </c>
      <c r="Q7" s="144">
        <v>3.6999999999999998E-2</v>
      </c>
      <c r="R7" s="233">
        <v>0.02</v>
      </c>
      <c r="S7" s="236">
        <v>3.6999999999999998E-2</v>
      </c>
      <c r="T7" s="143">
        <v>0.02</v>
      </c>
      <c r="U7" s="68">
        <v>1</v>
      </c>
      <c r="V7" s="68">
        <v>1</v>
      </c>
      <c r="W7" s="136"/>
    </row>
    <row r="8" spans="1:23" s="46" customFormat="1" x14ac:dyDescent="0.25">
      <c r="A8" s="216" t="str">
        <f>'Effluent Conc'!A8</f>
        <v>Q3 2012</v>
      </c>
      <c r="B8" s="217">
        <f>'Effluent Conc'!B8</f>
        <v>41130</v>
      </c>
      <c r="C8" s="146">
        <v>3.6999999999999998E-2</v>
      </c>
      <c r="D8" s="147">
        <v>0.1</v>
      </c>
      <c r="E8" s="326">
        <v>3.73E-2</v>
      </c>
      <c r="F8" s="149">
        <v>0.1</v>
      </c>
      <c r="G8" s="146">
        <v>3.5000000000000003E-2</v>
      </c>
      <c r="H8" s="147">
        <v>0.1</v>
      </c>
      <c r="I8" s="148">
        <v>3.5000000000000003E-2</v>
      </c>
      <c r="J8" s="149">
        <v>0.02</v>
      </c>
      <c r="K8" s="146">
        <v>5.7000000000000002E-2</v>
      </c>
      <c r="L8" s="147">
        <v>0.1</v>
      </c>
      <c r="M8" s="338"/>
      <c r="N8" s="339"/>
      <c r="O8" s="146">
        <v>3.6999999999999998E-2</v>
      </c>
      <c r="P8" s="147">
        <v>0.06</v>
      </c>
      <c r="Q8" s="148">
        <v>3.6999999999999998E-2</v>
      </c>
      <c r="R8" s="234">
        <v>0.06</v>
      </c>
      <c r="S8" s="237">
        <v>3.6999999999999998E-2</v>
      </c>
      <c r="T8" s="147">
        <v>0.06</v>
      </c>
      <c r="U8" s="69">
        <v>1</v>
      </c>
      <c r="V8" s="69">
        <v>1</v>
      </c>
      <c r="W8" s="136"/>
    </row>
    <row r="9" spans="1:23" s="46" customFormat="1" x14ac:dyDescent="0.25">
      <c r="A9" s="216" t="str">
        <f>'Effluent Conc'!A9</f>
        <v>Q3 2012</v>
      </c>
      <c r="B9" s="217">
        <f>'Effluent Conc'!B9</f>
        <v>41165</v>
      </c>
      <c r="C9" s="146">
        <v>3.6999999999999998E-2</v>
      </c>
      <c r="D9" s="147">
        <v>0.1</v>
      </c>
      <c r="E9" s="148">
        <v>3.73E-2</v>
      </c>
      <c r="F9" s="149">
        <v>0.1</v>
      </c>
      <c r="G9" s="146">
        <v>3.5000000000000003E-2</v>
      </c>
      <c r="H9" s="147">
        <v>0.1</v>
      </c>
      <c r="I9" s="148">
        <v>3.5000000000000003E-2</v>
      </c>
      <c r="J9" s="149">
        <v>0.02</v>
      </c>
      <c r="K9" s="146">
        <v>5.7000000000000002E-2</v>
      </c>
      <c r="L9" s="147">
        <v>0.1</v>
      </c>
      <c r="M9" s="338"/>
      <c r="N9" s="339"/>
      <c r="O9" s="146">
        <v>3.6999999999999998E-2</v>
      </c>
      <c r="P9" s="147">
        <v>0.06</v>
      </c>
      <c r="Q9" s="148">
        <v>3.6999999999999998E-2</v>
      </c>
      <c r="R9" s="234">
        <v>0.06</v>
      </c>
      <c r="S9" s="237">
        <v>3.6999999999999998E-2</v>
      </c>
      <c r="T9" s="147">
        <v>0.06</v>
      </c>
      <c r="U9" s="69">
        <v>1</v>
      </c>
      <c r="V9" s="69">
        <v>1</v>
      </c>
      <c r="W9" s="136"/>
    </row>
    <row r="10" spans="1:23" s="46" customFormat="1" x14ac:dyDescent="0.25">
      <c r="A10" s="216" t="str">
        <f>'Effluent Conc'!A10</f>
        <v>Q4 2012</v>
      </c>
      <c r="B10" s="217">
        <f>'Effluent Conc'!B10</f>
        <v>41186</v>
      </c>
      <c r="C10" s="146">
        <v>3.6999999999999998E-2</v>
      </c>
      <c r="D10" s="147">
        <v>0.1</v>
      </c>
      <c r="E10" s="148">
        <v>3.3000000000000002E-2</v>
      </c>
      <c r="F10" s="149">
        <v>0.1</v>
      </c>
      <c r="G10" s="146">
        <v>3.5000000000000003E-2</v>
      </c>
      <c r="H10" s="147">
        <v>0.1</v>
      </c>
      <c r="I10" s="148">
        <v>3.5000000000000003E-2</v>
      </c>
      <c r="J10" s="149">
        <v>0.02</v>
      </c>
      <c r="K10" s="146">
        <v>5.7000000000000002E-2</v>
      </c>
      <c r="L10" s="147">
        <v>0.1</v>
      </c>
      <c r="M10" s="338"/>
      <c r="N10" s="339"/>
      <c r="O10" s="146">
        <v>3.6999999999999998E-2</v>
      </c>
      <c r="P10" s="147">
        <v>0.06</v>
      </c>
      <c r="Q10" s="148">
        <v>3.6999999999999998E-2</v>
      </c>
      <c r="R10" s="234">
        <v>0.06</v>
      </c>
      <c r="S10" s="237">
        <v>3.6999999999999998E-2</v>
      </c>
      <c r="T10" s="147">
        <v>0.06</v>
      </c>
      <c r="U10" s="69">
        <v>1</v>
      </c>
      <c r="V10" s="69">
        <v>1</v>
      </c>
      <c r="W10" s="136"/>
    </row>
    <row r="11" spans="1:23" s="46" customFormat="1" x14ac:dyDescent="0.25">
      <c r="A11" s="216" t="str">
        <f>'Effluent Conc'!A11</f>
        <v>Q4 2012</v>
      </c>
      <c r="B11" s="217">
        <f>'Effluent Conc'!B11</f>
        <v>41221</v>
      </c>
      <c r="C11" s="146">
        <v>3.3000000000000002E-2</v>
      </c>
      <c r="D11" s="147">
        <v>0.1</v>
      </c>
      <c r="E11" s="148">
        <v>3.3000000000000002E-2</v>
      </c>
      <c r="F11" s="149">
        <v>0.1</v>
      </c>
      <c r="G11" s="146">
        <v>3.5000000000000003E-2</v>
      </c>
      <c r="H11" s="147">
        <v>0.1</v>
      </c>
      <c r="I11" s="148">
        <v>3.5000000000000003E-2</v>
      </c>
      <c r="J11" s="149">
        <v>2E-3</v>
      </c>
      <c r="K11" s="146">
        <v>5.7000000000000002E-2</v>
      </c>
      <c r="L11" s="147">
        <v>0.1</v>
      </c>
      <c r="M11" s="338"/>
      <c r="N11" s="339"/>
      <c r="O11" s="146">
        <v>3.6999999999999998E-2</v>
      </c>
      <c r="P11" s="147">
        <v>0.06</v>
      </c>
      <c r="Q11" s="148">
        <v>3.6999999999999998E-2</v>
      </c>
      <c r="R11" s="234">
        <v>0.06</v>
      </c>
      <c r="S11" s="237">
        <v>3.6999999999999998E-2</v>
      </c>
      <c r="T11" s="147">
        <v>0.06</v>
      </c>
      <c r="U11" s="69">
        <v>1</v>
      </c>
      <c r="V11" s="69">
        <v>1</v>
      </c>
      <c r="W11" s="136"/>
    </row>
    <row r="12" spans="1:23" s="46" customFormat="1" x14ac:dyDescent="0.25">
      <c r="A12" s="216" t="str">
        <f>'Effluent Conc'!A12</f>
        <v>Q4 2012</v>
      </c>
      <c r="B12" s="217">
        <f>'Effluent Conc'!B12</f>
        <v>41249</v>
      </c>
      <c r="C12" s="146">
        <v>3.3000000000000002E-2</v>
      </c>
      <c r="D12" s="147">
        <v>0.1</v>
      </c>
      <c r="E12" s="148">
        <v>3.3000000000000002E-2</v>
      </c>
      <c r="F12" s="149">
        <v>0.1</v>
      </c>
      <c r="G12" s="146">
        <v>0.03</v>
      </c>
      <c r="H12" s="147">
        <v>0.1</v>
      </c>
      <c r="I12" s="148">
        <v>0.03</v>
      </c>
      <c r="J12" s="149">
        <v>2E-3</v>
      </c>
      <c r="K12" s="146">
        <v>5.7000000000000002E-2</v>
      </c>
      <c r="L12" s="147">
        <v>0.1</v>
      </c>
      <c r="M12" s="338"/>
      <c r="N12" s="339"/>
      <c r="O12" s="146">
        <v>3.6999999999999998E-2</v>
      </c>
      <c r="P12" s="147">
        <v>0.06</v>
      </c>
      <c r="Q12" s="148">
        <v>3.6999999999999998E-2</v>
      </c>
      <c r="R12" s="234">
        <v>0.06</v>
      </c>
      <c r="S12" s="237">
        <v>3.6999999999999998E-2</v>
      </c>
      <c r="T12" s="147">
        <v>0.06</v>
      </c>
      <c r="U12" s="69">
        <v>1</v>
      </c>
      <c r="V12" s="69">
        <v>1</v>
      </c>
      <c r="W12" s="136"/>
    </row>
    <row r="13" spans="1:23" s="46" customFormat="1" x14ac:dyDescent="0.25">
      <c r="A13" s="216" t="str">
        <f>'Effluent Conc'!A13</f>
        <v>Q1 2013</v>
      </c>
      <c r="B13" s="217">
        <f>'Effluent Conc'!B13</f>
        <v>41284</v>
      </c>
      <c r="C13" s="146">
        <v>3.3000000000000002E-2</v>
      </c>
      <c r="D13" s="147">
        <v>0.1</v>
      </c>
      <c r="E13" s="148">
        <v>3.3000000000000002E-2</v>
      </c>
      <c r="F13" s="149">
        <v>0.1</v>
      </c>
      <c r="G13" s="146">
        <v>0.03</v>
      </c>
      <c r="H13" s="147">
        <v>0.1</v>
      </c>
      <c r="I13" s="148">
        <v>0.03</v>
      </c>
      <c r="J13" s="149">
        <v>2E-3</v>
      </c>
      <c r="K13" s="146">
        <v>5.7000000000000002E-2</v>
      </c>
      <c r="L13" s="147">
        <v>0.1</v>
      </c>
      <c r="M13" s="338"/>
      <c r="N13" s="339"/>
      <c r="O13" s="146">
        <v>0.21299999999999999</v>
      </c>
      <c r="P13" s="147">
        <v>0.06</v>
      </c>
      <c r="Q13" s="148">
        <v>3.6999999999999998E-2</v>
      </c>
      <c r="R13" s="234">
        <v>0.06</v>
      </c>
      <c r="S13" s="237">
        <v>7.1999999999999995E-2</v>
      </c>
      <c r="T13" s="147">
        <v>0.06</v>
      </c>
      <c r="U13" s="69">
        <v>1</v>
      </c>
      <c r="V13" s="69">
        <v>1</v>
      </c>
      <c r="W13" s="136"/>
    </row>
    <row r="14" spans="1:23" s="46" customFormat="1" x14ac:dyDescent="0.25">
      <c r="A14" s="216" t="str">
        <f>'Effluent Conc'!A14</f>
        <v>Q1 2013</v>
      </c>
      <c r="B14" s="217">
        <f>'Effluent Conc'!B14</f>
        <v>41312</v>
      </c>
      <c r="C14" s="146">
        <v>3.3000000000000002E-2</v>
      </c>
      <c r="D14" s="147">
        <v>0.1</v>
      </c>
      <c r="E14" s="148">
        <v>3.3000000000000002E-2</v>
      </c>
      <c r="F14" s="149">
        <v>0.1</v>
      </c>
      <c r="G14" s="146">
        <v>0.03</v>
      </c>
      <c r="H14" s="147">
        <v>0.1</v>
      </c>
      <c r="I14" s="148">
        <v>0.03</v>
      </c>
      <c r="J14" s="149">
        <v>2E-3</v>
      </c>
      <c r="K14" s="146">
        <v>3.9E-2</v>
      </c>
      <c r="L14" s="147">
        <v>0.1</v>
      </c>
      <c r="M14" s="338"/>
      <c r="N14" s="339"/>
      <c r="O14" s="146">
        <v>0.21299999999999999</v>
      </c>
      <c r="P14" s="147">
        <v>0.06</v>
      </c>
      <c r="Q14" s="148">
        <v>3.6999999999999998E-2</v>
      </c>
      <c r="R14" s="234">
        <v>0.06</v>
      </c>
      <c r="S14" s="237">
        <v>7.1999999999999995E-2</v>
      </c>
      <c r="T14" s="147">
        <v>0.06</v>
      </c>
      <c r="U14" s="69">
        <v>1</v>
      </c>
      <c r="V14" s="69">
        <v>1</v>
      </c>
      <c r="W14" s="136"/>
    </row>
    <row r="15" spans="1:23" s="46" customFormat="1" x14ac:dyDescent="0.25">
      <c r="A15" s="216" t="str">
        <f>'Effluent Conc'!A15</f>
        <v>Q1 2013</v>
      </c>
      <c r="B15" s="217">
        <f>'Effluent Conc'!B15</f>
        <v>41338</v>
      </c>
      <c r="C15" s="146">
        <v>3.3000000000000002E-2</v>
      </c>
      <c r="D15" s="147">
        <v>0.1</v>
      </c>
      <c r="E15" s="148">
        <v>3.3000000000000002E-2</v>
      </c>
      <c r="F15" s="149">
        <v>0.1</v>
      </c>
      <c r="G15" s="146">
        <v>0.03</v>
      </c>
      <c r="H15" s="147">
        <v>0.1</v>
      </c>
      <c r="I15" s="148">
        <v>0.03</v>
      </c>
      <c r="J15" s="149">
        <v>2E-3</v>
      </c>
      <c r="K15" s="146">
        <v>3.9E-2</v>
      </c>
      <c r="L15" s="147">
        <v>0.1</v>
      </c>
      <c r="M15" s="338"/>
      <c r="N15" s="339"/>
      <c r="O15" s="146">
        <v>0.21299999999999999</v>
      </c>
      <c r="P15" s="147">
        <v>0.06</v>
      </c>
      <c r="Q15" s="148">
        <v>3.6999999999999998E-2</v>
      </c>
      <c r="R15" s="234">
        <v>0.06</v>
      </c>
      <c r="S15" s="237">
        <v>7.1999999999999995E-2</v>
      </c>
      <c r="T15" s="147">
        <v>0.06</v>
      </c>
      <c r="U15" s="69">
        <v>1</v>
      </c>
      <c r="V15" s="69">
        <v>1</v>
      </c>
      <c r="W15" s="136"/>
    </row>
    <row r="16" spans="1:23" s="46" customFormat="1" x14ac:dyDescent="0.25">
      <c r="A16" s="216" t="str">
        <f>'Effluent Conc'!A16</f>
        <v>Q1 2013</v>
      </c>
      <c r="B16" s="217">
        <f>'Effluent Conc'!B16</f>
        <v>41347</v>
      </c>
      <c r="C16" s="146">
        <v>3.3000000000000002E-2</v>
      </c>
      <c r="D16" s="147">
        <v>0.1</v>
      </c>
      <c r="E16" s="148">
        <v>3.3000000000000002E-2</v>
      </c>
      <c r="F16" s="149">
        <v>0.1</v>
      </c>
      <c r="G16" s="146">
        <v>0.03</v>
      </c>
      <c r="H16" s="147">
        <v>0.1</v>
      </c>
      <c r="I16" s="148">
        <v>0.03</v>
      </c>
      <c r="J16" s="149">
        <v>2E-3</v>
      </c>
      <c r="K16" s="146">
        <v>3.9E-2</v>
      </c>
      <c r="L16" s="147">
        <v>0.1</v>
      </c>
      <c r="M16" s="338"/>
      <c r="N16" s="339"/>
      <c r="O16" s="146">
        <v>0.21299999999999999</v>
      </c>
      <c r="P16" s="147">
        <v>0.06</v>
      </c>
      <c r="Q16" s="148">
        <v>3.6999999999999998E-2</v>
      </c>
      <c r="R16" s="234">
        <v>0.06</v>
      </c>
      <c r="S16" s="237">
        <v>7.1999999999999995E-2</v>
      </c>
      <c r="T16" s="147">
        <v>0.06</v>
      </c>
      <c r="U16" s="69">
        <v>1</v>
      </c>
      <c r="V16" s="69">
        <v>1</v>
      </c>
      <c r="W16" s="136"/>
    </row>
    <row r="17" spans="1:23" s="46" customFormat="1" x14ac:dyDescent="0.25">
      <c r="A17" s="216" t="str">
        <f>'Effluent Conc'!A17</f>
        <v>Q2 2013</v>
      </c>
      <c r="B17" s="217">
        <f>'Effluent Conc'!B17</f>
        <v>41352</v>
      </c>
      <c r="C17" s="146">
        <v>3.3000000000000002E-2</v>
      </c>
      <c r="D17" s="147">
        <v>0.1</v>
      </c>
      <c r="E17" s="148">
        <v>3.3000000000000002E-2</v>
      </c>
      <c r="F17" s="149">
        <v>0.1</v>
      </c>
      <c r="G17" s="146">
        <v>0.03</v>
      </c>
      <c r="H17" s="147">
        <v>0.1</v>
      </c>
      <c r="I17" s="148">
        <v>0.03</v>
      </c>
      <c r="J17" s="149">
        <v>2E-3</v>
      </c>
      <c r="K17" s="146">
        <v>3.9E-2</v>
      </c>
      <c r="L17" s="147">
        <v>0.1</v>
      </c>
      <c r="M17" s="338"/>
      <c r="N17" s="339"/>
      <c r="O17" s="146">
        <v>0.21299999999999999</v>
      </c>
      <c r="P17" s="147">
        <v>0.06</v>
      </c>
      <c r="Q17" s="148">
        <v>3.6999999999999998E-2</v>
      </c>
      <c r="R17" s="234">
        <v>0.06</v>
      </c>
      <c r="S17" s="237">
        <v>7.1999999999999995E-2</v>
      </c>
      <c r="T17" s="147">
        <v>0.06</v>
      </c>
      <c r="U17" s="69">
        <v>1</v>
      </c>
      <c r="V17" s="69">
        <v>1</v>
      </c>
      <c r="W17" s="136"/>
    </row>
    <row r="18" spans="1:23" s="46" customFormat="1" x14ac:dyDescent="0.25">
      <c r="A18" s="216" t="str">
        <f>'Effluent Conc'!A18</f>
        <v>Q2 2013</v>
      </c>
      <c r="B18" s="217">
        <f>'Effluent Conc'!B18</f>
        <v>41368</v>
      </c>
      <c r="C18" s="146">
        <v>3.3000000000000002E-2</v>
      </c>
      <c r="D18" s="147">
        <v>0.1</v>
      </c>
      <c r="E18" s="148">
        <v>3.3000000000000002E-2</v>
      </c>
      <c r="F18" s="149">
        <v>0.1</v>
      </c>
      <c r="G18" s="146">
        <v>0.03</v>
      </c>
      <c r="H18" s="147">
        <v>0.1</v>
      </c>
      <c r="I18" s="148">
        <v>0.03</v>
      </c>
      <c r="J18" s="149">
        <v>2E-3</v>
      </c>
      <c r="K18" s="146">
        <v>3.9E-2</v>
      </c>
      <c r="L18" s="147">
        <v>0.1</v>
      </c>
      <c r="M18" s="338"/>
      <c r="N18" s="339"/>
      <c r="O18" s="146">
        <v>0.21299999999999999</v>
      </c>
      <c r="P18" s="147">
        <v>0.06</v>
      </c>
      <c r="Q18" s="148">
        <v>3.6999999999999998E-2</v>
      </c>
      <c r="R18" s="234">
        <v>0.06</v>
      </c>
      <c r="S18" s="237">
        <v>7.1999999999999995E-2</v>
      </c>
      <c r="T18" s="147">
        <v>0.06</v>
      </c>
      <c r="U18" s="69">
        <v>1</v>
      </c>
      <c r="V18" s="69">
        <v>1</v>
      </c>
      <c r="W18" s="136"/>
    </row>
    <row r="19" spans="1:23" s="125" customFormat="1" x14ac:dyDescent="0.25">
      <c r="A19" s="216" t="str">
        <f>'Effluent Conc'!A19</f>
        <v>Q2 2013</v>
      </c>
      <c r="B19" s="217">
        <f>'Effluent Conc'!B19</f>
        <v>41375</v>
      </c>
      <c r="C19" s="146">
        <v>3.3000000000000002E-2</v>
      </c>
      <c r="D19" s="147">
        <v>0.1</v>
      </c>
      <c r="E19" s="148">
        <v>3.3000000000000002E-2</v>
      </c>
      <c r="F19" s="149">
        <v>0.1</v>
      </c>
      <c r="G19" s="146">
        <v>0.03</v>
      </c>
      <c r="H19" s="147">
        <v>0.1</v>
      </c>
      <c r="I19" s="148">
        <v>0.03</v>
      </c>
      <c r="J19" s="149">
        <v>2E-3</v>
      </c>
      <c r="K19" s="146">
        <v>3.9E-2</v>
      </c>
      <c r="L19" s="147">
        <v>0.1</v>
      </c>
      <c r="M19" s="338"/>
      <c r="N19" s="339"/>
      <c r="O19" s="146">
        <v>0.21299999999999999</v>
      </c>
      <c r="P19" s="147">
        <v>0.06</v>
      </c>
      <c r="Q19" s="148">
        <v>3.6999999999999998E-2</v>
      </c>
      <c r="R19" s="234">
        <v>0.06</v>
      </c>
      <c r="S19" s="237">
        <v>7.1999999999999995E-2</v>
      </c>
      <c r="T19" s="147">
        <v>0.06</v>
      </c>
      <c r="U19" s="69">
        <v>1</v>
      </c>
      <c r="V19" s="69">
        <v>1</v>
      </c>
      <c r="W19" s="136"/>
    </row>
    <row r="20" spans="1:23" s="125" customFormat="1" x14ac:dyDescent="0.25">
      <c r="A20" s="216" t="str">
        <f>'Effluent Conc'!A20</f>
        <v>Q2 2013</v>
      </c>
      <c r="B20" s="217">
        <f>'Effluent Conc'!B20</f>
        <v>41410</v>
      </c>
      <c r="C20" s="146">
        <v>3.3000000000000002E-2</v>
      </c>
      <c r="D20" s="147">
        <v>0.1</v>
      </c>
      <c r="E20" s="148">
        <v>3.3000000000000002E-2</v>
      </c>
      <c r="F20" s="149">
        <v>0.1</v>
      </c>
      <c r="G20" s="146">
        <v>1.7000000000000001E-2</v>
      </c>
      <c r="H20" s="147">
        <v>0.01</v>
      </c>
      <c r="I20" s="148">
        <v>0.03</v>
      </c>
      <c r="J20" s="149">
        <v>2E-3</v>
      </c>
      <c r="K20" s="146">
        <v>3.95E-2</v>
      </c>
      <c r="L20" s="147">
        <v>0.1</v>
      </c>
      <c r="M20" s="338"/>
      <c r="N20" s="339"/>
      <c r="O20" s="146">
        <v>0.21299999999999999</v>
      </c>
      <c r="P20" s="147">
        <v>0.03</v>
      </c>
      <c r="Q20" s="148">
        <v>3.6999999999999998E-2</v>
      </c>
      <c r="R20" s="234">
        <v>0.06</v>
      </c>
      <c r="S20" s="237">
        <v>7.1999999999999995E-2</v>
      </c>
      <c r="T20" s="147">
        <v>0.06</v>
      </c>
      <c r="U20" s="146">
        <v>1</v>
      </c>
      <c r="V20" s="147">
        <v>1</v>
      </c>
      <c r="W20" s="136"/>
    </row>
    <row r="21" spans="1:23" s="125" customFormat="1" x14ac:dyDescent="0.25">
      <c r="A21" s="216" t="str">
        <f>'Effluent Conc'!A21</f>
        <v>Q2 2013</v>
      </c>
      <c r="B21" s="217">
        <f>'Effluent Conc'!B21</f>
        <v>41438</v>
      </c>
      <c r="C21" s="146">
        <v>3.3000000000000002E-2</v>
      </c>
      <c r="D21" s="147">
        <v>0.1</v>
      </c>
      <c r="E21" s="148">
        <v>3.3000000000000002E-2</v>
      </c>
      <c r="F21" s="149">
        <v>0.1</v>
      </c>
      <c r="G21" s="330">
        <v>1.6799999999999999E-2</v>
      </c>
      <c r="H21" s="147">
        <v>0.01</v>
      </c>
      <c r="I21" s="148">
        <v>0.01</v>
      </c>
      <c r="J21" s="149">
        <v>2E-3</v>
      </c>
      <c r="K21" s="146">
        <v>0.11</v>
      </c>
      <c r="L21" s="147">
        <v>0.1</v>
      </c>
      <c r="M21" s="338"/>
      <c r="N21" s="339"/>
      <c r="O21" s="146">
        <v>0.21299999999999999</v>
      </c>
      <c r="P21" s="147">
        <v>0.06</v>
      </c>
      <c r="Q21" s="148">
        <v>3.6999999999999998E-2</v>
      </c>
      <c r="R21" s="234">
        <v>0.06</v>
      </c>
      <c r="S21" s="329">
        <v>1.24E-2</v>
      </c>
      <c r="T21" s="147">
        <v>0.02</v>
      </c>
      <c r="U21" s="146">
        <v>1</v>
      </c>
      <c r="V21" s="147">
        <v>1</v>
      </c>
      <c r="W21" s="136"/>
    </row>
    <row r="22" spans="1:23" s="125" customFormat="1" x14ac:dyDescent="0.25">
      <c r="A22" s="216" t="s">
        <v>216</v>
      </c>
      <c r="B22" s="217">
        <v>41466</v>
      </c>
      <c r="C22" s="146">
        <v>3.3000000000000002E-2</v>
      </c>
      <c r="D22" s="147">
        <v>0.1</v>
      </c>
      <c r="E22" s="148">
        <v>3.3000000000000002E-2</v>
      </c>
      <c r="F22" s="149">
        <v>0.1</v>
      </c>
      <c r="G22" s="330">
        <v>1.6799999999999999E-2</v>
      </c>
      <c r="H22" s="147">
        <v>0.01</v>
      </c>
      <c r="I22" s="148">
        <v>0.01</v>
      </c>
      <c r="J22" s="149">
        <v>2E-3</v>
      </c>
      <c r="K22" s="146">
        <v>0.11</v>
      </c>
      <c r="L22" s="147">
        <v>0.1</v>
      </c>
      <c r="M22" s="338"/>
      <c r="N22" s="339"/>
      <c r="O22" s="146">
        <v>0.21299999999999999</v>
      </c>
      <c r="P22" s="147">
        <v>0.06</v>
      </c>
      <c r="Q22" s="148">
        <v>3.6999999999999998E-2</v>
      </c>
      <c r="R22" s="234">
        <v>0.06</v>
      </c>
      <c r="S22" s="329">
        <v>1.24E-2</v>
      </c>
      <c r="T22" s="147">
        <v>0.02</v>
      </c>
      <c r="U22" s="146">
        <v>1</v>
      </c>
      <c r="V22" s="147">
        <v>1</v>
      </c>
      <c r="W22" s="136"/>
    </row>
    <row r="23" spans="1:23" s="125" customFormat="1" x14ac:dyDescent="0.25">
      <c r="A23" s="216" t="str">
        <f>'Effluent Conc'!A23</f>
        <v>Q3 2013</v>
      </c>
      <c r="B23" s="217">
        <f>'Effluent Conc'!B23</f>
        <v>41494</v>
      </c>
      <c r="C23" s="146">
        <v>3.3000000000000002E-2</v>
      </c>
      <c r="D23" s="147">
        <v>0.1</v>
      </c>
      <c r="E23" s="148">
        <v>3.3000000000000002E-2</v>
      </c>
      <c r="F23" s="149">
        <v>0.1</v>
      </c>
      <c r="G23" s="330">
        <v>1.6799999999999999E-2</v>
      </c>
      <c r="H23" s="147">
        <v>0.01</v>
      </c>
      <c r="I23" s="148">
        <v>0.01</v>
      </c>
      <c r="J23" s="149">
        <v>2E-3</v>
      </c>
      <c r="K23" s="146">
        <v>0.11</v>
      </c>
      <c r="L23" s="147">
        <v>0.1</v>
      </c>
      <c r="M23" s="338"/>
      <c r="N23" s="339"/>
      <c r="O23" s="146">
        <v>0.21299999999999999</v>
      </c>
      <c r="P23" s="147">
        <v>0.06</v>
      </c>
      <c r="Q23" s="148">
        <v>3.6999999999999998E-2</v>
      </c>
      <c r="R23" s="234">
        <v>0.06</v>
      </c>
      <c r="S23" s="329">
        <v>1.24E-2</v>
      </c>
      <c r="T23" s="147">
        <v>0.02</v>
      </c>
      <c r="U23" s="146">
        <v>1</v>
      </c>
      <c r="V23" s="147">
        <v>1</v>
      </c>
      <c r="W23" s="136"/>
    </row>
    <row r="24" spans="1:23" s="125" customFormat="1" x14ac:dyDescent="0.25">
      <c r="A24" s="216" t="str">
        <f>'Effluent Conc'!A24</f>
        <v>Q3 2013</v>
      </c>
      <c r="B24" s="217">
        <f>'Effluent Conc'!B24</f>
        <v>41522</v>
      </c>
      <c r="C24" s="146">
        <v>7.3099999999999998E-2</v>
      </c>
      <c r="D24" s="147">
        <v>0.1</v>
      </c>
      <c r="E24" s="148">
        <v>3.3000000000000002E-2</v>
      </c>
      <c r="F24" s="149">
        <v>0.1</v>
      </c>
      <c r="G24" s="330">
        <v>1.6799999999999999E-2</v>
      </c>
      <c r="H24" s="147">
        <v>0.01</v>
      </c>
      <c r="I24" s="148">
        <v>0.01</v>
      </c>
      <c r="J24" s="149">
        <v>2E-3</v>
      </c>
      <c r="K24" s="146">
        <v>0.11</v>
      </c>
      <c r="L24" s="147">
        <v>0.1</v>
      </c>
      <c r="M24" s="338"/>
      <c r="N24" s="339"/>
      <c r="O24" s="146">
        <v>0.21299999999999999</v>
      </c>
      <c r="P24" s="147">
        <v>0.02</v>
      </c>
      <c r="Q24" s="148">
        <v>3.6999999999999998E-2</v>
      </c>
      <c r="R24" s="234">
        <v>0.06</v>
      </c>
      <c r="S24" s="329">
        <v>1.24E-2</v>
      </c>
      <c r="T24" s="147">
        <v>0.02</v>
      </c>
      <c r="U24" s="146">
        <v>1</v>
      </c>
      <c r="V24" s="147">
        <v>1</v>
      </c>
      <c r="W24" s="136"/>
    </row>
    <row r="25" spans="1:23" s="125" customFormat="1" x14ac:dyDescent="0.25">
      <c r="A25" s="216" t="str">
        <f>'Effluent Conc'!A25</f>
        <v>4Q 2013</v>
      </c>
      <c r="B25" s="217">
        <f>'Effluent Conc'!B25</f>
        <v>41550</v>
      </c>
      <c r="C25" s="146">
        <v>7.2999999999999995E-2</v>
      </c>
      <c r="D25" s="147">
        <v>0.1</v>
      </c>
      <c r="E25" s="148">
        <v>3.3000000000000002E-2</v>
      </c>
      <c r="F25" s="149">
        <v>0.1</v>
      </c>
      <c r="G25" s="330">
        <v>1.6799999999999999E-2</v>
      </c>
      <c r="H25" s="147">
        <v>0.01</v>
      </c>
      <c r="I25" s="148">
        <v>0.01</v>
      </c>
      <c r="J25" s="149">
        <v>2E-3</v>
      </c>
      <c r="K25" s="146">
        <v>0.11</v>
      </c>
      <c r="L25" s="147">
        <v>0.1</v>
      </c>
      <c r="M25" s="338"/>
      <c r="N25" s="339"/>
      <c r="O25" s="146">
        <v>0.21299999999999999</v>
      </c>
      <c r="P25" s="147">
        <v>0.02</v>
      </c>
      <c r="Q25" s="148">
        <v>3.6999999999999998E-2</v>
      </c>
      <c r="R25" s="234">
        <v>0.06</v>
      </c>
      <c r="S25" s="329">
        <v>1.24E-2</v>
      </c>
      <c r="T25" s="147">
        <v>0.02</v>
      </c>
      <c r="U25" s="146">
        <v>1</v>
      </c>
      <c r="V25" s="147">
        <v>1</v>
      </c>
      <c r="W25" s="136"/>
    </row>
    <row r="26" spans="1:23" s="125" customFormat="1" x14ac:dyDescent="0.25">
      <c r="A26" s="216" t="str">
        <f>'Effluent Conc'!A26</f>
        <v>4Q 2013</v>
      </c>
      <c r="B26" s="217">
        <f>'Effluent Conc'!B26</f>
        <v>41585</v>
      </c>
      <c r="C26" s="146">
        <v>7.2900000000000006E-2</v>
      </c>
      <c r="D26" s="147">
        <v>0.1</v>
      </c>
      <c r="E26" s="148">
        <v>3.3000000000000002E-2</v>
      </c>
      <c r="F26" s="149">
        <v>0.1</v>
      </c>
      <c r="G26" s="330">
        <v>1.6799999999999999E-2</v>
      </c>
      <c r="H26" s="147">
        <v>0.01</v>
      </c>
      <c r="I26" s="148">
        <v>0.01</v>
      </c>
      <c r="J26" s="149">
        <v>2E-3</v>
      </c>
      <c r="K26" s="146">
        <v>0.11</v>
      </c>
      <c r="L26" s="147">
        <v>0.1</v>
      </c>
      <c r="M26" s="338"/>
      <c r="N26" s="339"/>
      <c r="O26" s="146">
        <v>0.21299999999999999</v>
      </c>
      <c r="P26" s="147">
        <v>0.02</v>
      </c>
      <c r="Q26" s="148">
        <v>3.6999999999999998E-2</v>
      </c>
      <c r="R26" s="234">
        <v>0.06</v>
      </c>
      <c r="S26" s="329">
        <v>1.24E-2</v>
      </c>
      <c r="T26" s="147">
        <v>0.02</v>
      </c>
      <c r="U26" s="146">
        <v>1</v>
      </c>
      <c r="V26" s="147">
        <v>1</v>
      </c>
      <c r="W26" s="136"/>
    </row>
    <row r="27" spans="1:23" s="125" customFormat="1" x14ac:dyDescent="0.25">
      <c r="A27" s="216" t="str">
        <f>'Effluent Conc'!A27</f>
        <v>4Q 2013</v>
      </c>
      <c r="B27" s="217">
        <f>'Effluent Conc'!B27</f>
        <v>41599</v>
      </c>
      <c r="C27" s="146">
        <v>7.2800000000000004E-2</v>
      </c>
      <c r="D27" s="147">
        <v>0.1</v>
      </c>
      <c r="E27" s="148">
        <v>3.3000000000000002E-2</v>
      </c>
      <c r="F27" s="149">
        <v>0.1</v>
      </c>
      <c r="G27" s="330">
        <v>1.6799999999999999E-2</v>
      </c>
      <c r="H27" s="147">
        <v>0.01</v>
      </c>
      <c r="I27" s="148">
        <v>0.01</v>
      </c>
      <c r="J27" s="149">
        <v>2E-3</v>
      </c>
      <c r="K27" s="146">
        <v>0.11</v>
      </c>
      <c r="L27" s="147">
        <v>0.1</v>
      </c>
      <c r="M27" s="338"/>
      <c r="N27" s="339"/>
      <c r="O27" s="146">
        <v>0.21299999999999999</v>
      </c>
      <c r="P27" s="147">
        <v>0.02</v>
      </c>
      <c r="Q27" s="148">
        <v>3.6999999999999998E-2</v>
      </c>
      <c r="R27" s="234">
        <v>0.06</v>
      </c>
      <c r="S27" s="329">
        <v>1.24E-2</v>
      </c>
      <c r="T27" s="147">
        <v>0.02</v>
      </c>
      <c r="U27" s="146">
        <v>1</v>
      </c>
      <c r="V27" s="147">
        <v>1</v>
      </c>
      <c r="W27" s="136"/>
    </row>
    <row r="28" spans="1:23" s="125" customFormat="1" x14ac:dyDescent="0.25">
      <c r="A28" s="216" t="str">
        <f>'Effluent Conc'!A28</f>
        <v>4Q 2013</v>
      </c>
      <c r="B28" s="217">
        <f>'Effluent Conc'!B28</f>
        <v>41620</v>
      </c>
      <c r="C28" s="146">
        <v>7.2700000000000001E-2</v>
      </c>
      <c r="D28" s="147">
        <v>0.1</v>
      </c>
      <c r="E28" s="148">
        <v>3.3000000000000002E-2</v>
      </c>
      <c r="F28" s="149">
        <v>0.1</v>
      </c>
      <c r="G28" s="330">
        <v>1.6799999999999999E-2</v>
      </c>
      <c r="H28" s="147">
        <v>0.01</v>
      </c>
      <c r="I28" s="148">
        <v>0.01</v>
      </c>
      <c r="J28" s="149">
        <v>2E-3</v>
      </c>
      <c r="K28" s="146">
        <v>0.11</v>
      </c>
      <c r="L28" s="147">
        <v>0.1</v>
      </c>
      <c r="M28" s="338"/>
      <c r="N28" s="339"/>
      <c r="O28" s="146">
        <v>0.21299999999999999</v>
      </c>
      <c r="P28" s="147">
        <v>0.02</v>
      </c>
      <c r="Q28" s="148">
        <v>3.6999999999999998E-2</v>
      </c>
      <c r="R28" s="234">
        <v>0.06</v>
      </c>
      <c r="S28" s="329">
        <v>1.24E-2</v>
      </c>
      <c r="T28" s="147">
        <v>0.02</v>
      </c>
      <c r="U28" s="146">
        <v>1</v>
      </c>
      <c r="V28" s="147">
        <v>1</v>
      </c>
      <c r="W28" s="136"/>
    </row>
    <row r="29" spans="1:23" s="125" customFormat="1" x14ac:dyDescent="0.25">
      <c r="A29" s="216" t="str">
        <f>'Effluent Conc'!A29</f>
        <v>Q1 2014</v>
      </c>
      <c r="B29" s="217">
        <f>'Effluent Conc'!B29</f>
        <v>41648</v>
      </c>
      <c r="C29" s="146">
        <v>7.2999999999999995E-2</v>
      </c>
      <c r="D29" s="147">
        <v>0.1</v>
      </c>
      <c r="E29" s="148">
        <v>3.3000000000000002E-2</v>
      </c>
      <c r="F29" s="149">
        <v>0.1</v>
      </c>
      <c r="G29" s="146">
        <v>1.6799999999999999E-2</v>
      </c>
      <c r="H29" s="147">
        <v>0.01</v>
      </c>
      <c r="I29" s="148">
        <v>0.01</v>
      </c>
      <c r="J29" s="149">
        <v>2E-3</v>
      </c>
      <c r="K29" s="146">
        <v>0.11</v>
      </c>
      <c r="L29" s="147">
        <v>0.1</v>
      </c>
      <c r="M29" s="338"/>
      <c r="N29" s="339"/>
      <c r="O29" s="146">
        <v>0.21299999999999999</v>
      </c>
      <c r="P29" s="147">
        <v>0.02</v>
      </c>
      <c r="Q29" s="148">
        <v>3.6999999999999998E-2</v>
      </c>
      <c r="R29" s="234">
        <v>0.06</v>
      </c>
      <c r="S29" s="329">
        <v>1.24E-2</v>
      </c>
      <c r="T29" s="147">
        <v>0.02</v>
      </c>
      <c r="U29" s="146">
        <v>1</v>
      </c>
      <c r="V29" s="147">
        <v>1</v>
      </c>
      <c r="W29" s="136"/>
    </row>
    <row r="30" spans="1:23" s="125" customFormat="1" x14ac:dyDescent="0.25">
      <c r="A30" s="216" t="str">
        <f>'Effluent Conc'!A30</f>
        <v>Q1 2014</v>
      </c>
      <c r="B30" s="217">
        <f>'Effluent Conc'!B30</f>
        <v>41672</v>
      </c>
      <c r="C30" s="146">
        <v>0.05</v>
      </c>
      <c r="D30" s="147">
        <v>0.1</v>
      </c>
      <c r="E30" s="148">
        <v>0.05</v>
      </c>
      <c r="F30" s="149">
        <v>0.1</v>
      </c>
      <c r="G30" s="146">
        <v>1.0999999999999999E-2</v>
      </c>
      <c r="H30" s="147">
        <v>0.01</v>
      </c>
      <c r="I30" s="148">
        <v>1.0999999999999999E-2</v>
      </c>
      <c r="J30" s="149">
        <v>2E-3</v>
      </c>
      <c r="K30" s="146">
        <v>0.02</v>
      </c>
      <c r="L30" s="147">
        <v>0.1</v>
      </c>
      <c r="M30" s="338"/>
      <c r="N30" s="339"/>
      <c r="O30" s="146">
        <v>0.11</v>
      </c>
      <c r="P30" s="147">
        <v>0.02</v>
      </c>
      <c r="Q30" s="148">
        <v>2.5000000000000001E-2</v>
      </c>
      <c r="R30" s="234">
        <v>0.06</v>
      </c>
      <c r="S30" s="237">
        <v>2.5000000000000001E-2</v>
      </c>
      <c r="T30" s="147">
        <v>0.02</v>
      </c>
      <c r="U30" s="146">
        <v>1</v>
      </c>
      <c r="V30" s="147">
        <v>1</v>
      </c>
      <c r="W30" s="136"/>
    </row>
    <row r="31" spans="1:23" s="125" customFormat="1" x14ac:dyDescent="0.25">
      <c r="A31" s="216" t="str">
        <f>'Effluent Conc'!A31</f>
        <v>Q1 2014</v>
      </c>
      <c r="B31" s="217">
        <f>'Effluent Conc'!B31</f>
        <v>41701</v>
      </c>
      <c r="C31" s="146">
        <v>0.05</v>
      </c>
      <c r="D31" s="147">
        <v>0.1</v>
      </c>
      <c r="E31" s="148">
        <v>0.05</v>
      </c>
      <c r="F31" s="149">
        <v>0.1</v>
      </c>
      <c r="G31" s="146">
        <v>1.0999999999999999E-2</v>
      </c>
      <c r="H31" s="147">
        <v>0.01</v>
      </c>
      <c r="I31" s="148">
        <v>1.2E-2</v>
      </c>
      <c r="J31" s="149">
        <v>2E-3</v>
      </c>
      <c r="K31" s="146">
        <v>0.02</v>
      </c>
      <c r="L31" s="147">
        <v>0.1</v>
      </c>
      <c r="M31" s="338"/>
      <c r="N31" s="339"/>
      <c r="O31" s="146">
        <v>0.05</v>
      </c>
      <c r="P31" s="147">
        <v>0.02</v>
      </c>
      <c r="Q31" s="148">
        <v>0.05</v>
      </c>
      <c r="R31" s="234">
        <v>0.06</v>
      </c>
      <c r="S31" s="237">
        <v>0.06</v>
      </c>
      <c r="T31" s="147">
        <v>0.02</v>
      </c>
      <c r="U31" s="146">
        <v>1</v>
      </c>
      <c r="V31" s="147">
        <v>1</v>
      </c>
      <c r="W31" s="136"/>
    </row>
    <row r="32" spans="1:23" s="125" customFormat="1" x14ac:dyDescent="0.25">
      <c r="A32" s="216">
        <f>'Effluent Conc'!A32</f>
        <v>0</v>
      </c>
      <c r="B32" s="217">
        <f>'Effluent Conc'!B32</f>
        <v>0</v>
      </c>
      <c r="C32" s="146"/>
      <c r="D32" s="147"/>
      <c r="E32" s="148"/>
      <c r="F32" s="149"/>
      <c r="G32" s="146"/>
      <c r="H32" s="147"/>
      <c r="I32" s="148"/>
      <c r="J32" s="149"/>
      <c r="K32" s="146"/>
      <c r="L32" s="147"/>
      <c r="M32" s="148"/>
      <c r="N32" s="150"/>
      <c r="O32" s="146"/>
      <c r="P32" s="147"/>
      <c r="Q32" s="148"/>
      <c r="R32" s="234"/>
      <c r="S32" s="237"/>
      <c r="T32" s="147"/>
      <c r="U32" s="146"/>
      <c r="V32" s="147"/>
      <c r="W32" s="136"/>
    </row>
    <row r="33" spans="1:23" s="125" customFormat="1" x14ac:dyDescent="0.25">
      <c r="A33" s="216">
        <f>'Effluent Conc'!A33</f>
        <v>0</v>
      </c>
      <c r="B33" s="217">
        <f>'Effluent Conc'!B33</f>
        <v>0</v>
      </c>
      <c r="C33" s="146"/>
      <c r="D33" s="147"/>
      <c r="E33" s="148"/>
      <c r="F33" s="149"/>
      <c r="G33" s="146"/>
      <c r="H33" s="147"/>
      <c r="I33" s="148"/>
      <c r="J33" s="149"/>
      <c r="K33" s="146"/>
      <c r="L33" s="147"/>
      <c r="M33" s="148"/>
      <c r="N33" s="150"/>
      <c r="O33" s="146"/>
      <c r="P33" s="147"/>
      <c r="Q33" s="148"/>
      <c r="R33" s="234"/>
      <c r="S33" s="237"/>
      <c r="T33" s="147"/>
      <c r="U33" s="146"/>
      <c r="V33" s="147"/>
      <c r="W33" s="136"/>
    </row>
    <row r="34" spans="1:23" s="125" customFormat="1" x14ac:dyDescent="0.25">
      <c r="A34" s="216">
        <f>'Effluent Conc'!A34</f>
        <v>0</v>
      </c>
      <c r="B34" s="217">
        <f>'Effluent Conc'!B34</f>
        <v>0</v>
      </c>
      <c r="C34" s="146"/>
      <c r="D34" s="147"/>
      <c r="E34" s="148"/>
      <c r="F34" s="149"/>
      <c r="G34" s="146"/>
      <c r="H34" s="147"/>
      <c r="I34" s="148"/>
      <c r="J34" s="149"/>
      <c r="K34" s="146"/>
      <c r="L34" s="147"/>
      <c r="M34" s="148"/>
      <c r="N34" s="150"/>
      <c r="O34" s="146"/>
      <c r="P34" s="147"/>
      <c r="Q34" s="148"/>
      <c r="R34" s="234"/>
      <c r="S34" s="237"/>
      <c r="T34" s="147"/>
      <c r="U34" s="146"/>
      <c r="V34" s="147"/>
      <c r="W34" s="136"/>
    </row>
    <row r="35" spans="1:23" s="125" customFormat="1" x14ac:dyDescent="0.25">
      <c r="A35" s="216">
        <f>'Effluent Conc'!A35</f>
        <v>0</v>
      </c>
      <c r="B35" s="217">
        <f>'Effluent Conc'!B35</f>
        <v>0</v>
      </c>
      <c r="C35" s="146"/>
      <c r="D35" s="147"/>
      <c r="E35" s="148"/>
      <c r="F35" s="149"/>
      <c r="G35" s="146"/>
      <c r="H35" s="147"/>
      <c r="I35" s="148"/>
      <c r="J35" s="149"/>
      <c r="K35" s="146"/>
      <c r="L35" s="147"/>
      <c r="M35" s="148"/>
      <c r="N35" s="150"/>
      <c r="O35" s="146"/>
      <c r="P35" s="147"/>
      <c r="Q35" s="148"/>
      <c r="R35" s="234"/>
      <c r="S35" s="237"/>
      <c r="T35" s="147"/>
      <c r="U35" s="146"/>
      <c r="V35" s="147"/>
      <c r="W35" s="136"/>
    </row>
    <row r="36" spans="1:23" s="125" customFormat="1" x14ac:dyDescent="0.25">
      <c r="A36" s="216">
        <f>'Effluent Conc'!A36</f>
        <v>0</v>
      </c>
      <c r="B36" s="217">
        <f>'Effluent Conc'!B36</f>
        <v>0</v>
      </c>
      <c r="C36" s="146"/>
      <c r="D36" s="147"/>
      <c r="E36" s="148"/>
      <c r="F36" s="149"/>
      <c r="G36" s="146"/>
      <c r="H36" s="147"/>
      <c r="I36" s="148"/>
      <c r="J36" s="149"/>
      <c r="K36" s="146"/>
      <c r="L36" s="147"/>
      <c r="M36" s="148"/>
      <c r="N36" s="150"/>
      <c r="O36" s="146"/>
      <c r="P36" s="147"/>
      <c r="Q36" s="148"/>
      <c r="R36" s="234"/>
      <c r="S36" s="237"/>
      <c r="T36" s="147"/>
      <c r="U36" s="146"/>
      <c r="V36" s="147"/>
      <c r="W36" s="136"/>
    </row>
    <row r="37" spans="1:23" s="125" customFormat="1" x14ac:dyDescent="0.25">
      <c r="A37" s="216">
        <f>'Effluent Conc'!A37</f>
        <v>0</v>
      </c>
      <c r="B37" s="217">
        <f>'Effluent Conc'!B37</f>
        <v>0</v>
      </c>
      <c r="C37" s="146"/>
      <c r="D37" s="147"/>
      <c r="E37" s="148"/>
      <c r="F37" s="149"/>
      <c r="G37" s="146"/>
      <c r="H37" s="147"/>
      <c r="I37" s="148"/>
      <c r="J37" s="149"/>
      <c r="K37" s="146"/>
      <c r="L37" s="147"/>
      <c r="M37" s="148"/>
      <c r="N37" s="150"/>
      <c r="O37" s="146"/>
      <c r="P37" s="147"/>
      <c r="Q37" s="148"/>
      <c r="R37" s="234"/>
      <c r="S37" s="237"/>
      <c r="T37" s="147"/>
      <c r="U37" s="146"/>
      <c r="V37" s="147"/>
      <c r="W37" s="136"/>
    </row>
    <row r="38" spans="1:23" s="125" customFormat="1" x14ac:dyDescent="0.25">
      <c r="A38" s="216">
        <f>'Effluent Conc'!A38</f>
        <v>0</v>
      </c>
      <c r="B38" s="217">
        <f>'Effluent Conc'!B38</f>
        <v>0</v>
      </c>
      <c r="C38" s="146"/>
      <c r="D38" s="147"/>
      <c r="E38" s="148"/>
      <c r="F38" s="149"/>
      <c r="G38" s="146"/>
      <c r="H38" s="147"/>
      <c r="I38" s="148"/>
      <c r="J38" s="149"/>
      <c r="K38" s="146"/>
      <c r="L38" s="147"/>
      <c r="M38" s="148"/>
      <c r="N38" s="150"/>
      <c r="O38" s="146"/>
      <c r="P38" s="147"/>
      <c r="Q38" s="148"/>
      <c r="R38" s="234"/>
      <c r="S38" s="237"/>
      <c r="T38" s="147"/>
      <c r="U38" s="146"/>
      <c r="V38" s="147"/>
      <c r="W38" s="136"/>
    </row>
    <row r="39" spans="1:23" s="125" customFormat="1" x14ac:dyDescent="0.25">
      <c r="A39" s="216">
        <f>'Effluent Conc'!A39</f>
        <v>0</v>
      </c>
      <c r="B39" s="217">
        <f>'Effluent Conc'!B39</f>
        <v>0</v>
      </c>
      <c r="C39" s="146"/>
      <c r="D39" s="147"/>
      <c r="E39" s="148"/>
      <c r="F39" s="149"/>
      <c r="G39" s="146"/>
      <c r="H39" s="147"/>
      <c r="I39" s="148"/>
      <c r="J39" s="149"/>
      <c r="K39" s="146"/>
      <c r="L39" s="147"/>
      <c r="M39" s="148"/>
      <c r="N39" s="150"/>
      <c r="O39" s="146"/>
      <c r="P39" s="147"/>
      <c r="Q39" s="148"/>
      <c r="R39" s="234"/>
      <c r="S39" s="237"/>
      <c r="T39" s="147"/>
      <c r="U39" s="146"/>
      <c r="V39" s="147"/>
      <c r="W39" s="136"/>
    </row>
    <row r="40" spans="1:23" s="125" customFormat="1" x14ac:dyDescent="0.25">
      <c r="A40" s="216">
        <f>'Effluent Conc'!A40</f>
        <v>0</v>
      </c>
      <c r="B40" s="217">
        <f>'Effluent Conc'!B40</f>
        <v>0</v>
      </c>
      <c r="C40" s="146"/>
      <c r="D40" s="147"/>
      <c r="E40" s="148"/>
      <c r="F40" s="149"/>
      <c r="G40" s="146"/>
      <c r="H40" s="147"/>
      <c r="I40" s="148"/>
      <c r="J40" s="149"/>
      <c r="K40" s="146"/>
      <c r="L40" s="147"/>
      <c r="M40" s="148"/>
      <c r="N40" s="150"/>
      <c r="O40" s="146"/>
      <c r="P40" s="147"/>
      <c r="Q40" s="148"/>
      <c r="R40" s="234"/>
      <c r="S40" s="237"/>
      <c r="T40" s="147"/>
      <c r="U40" s="146"/>
      <c r="V40" s="147"/>
      <c r="W40" s="136"/>
    </row>
    <row r="41" spans="1:23" s="125" customFormat="1" x14ac:dyDescent="0.25">
      <c r="A41" s="216">
        <f>'Effluent Conc'!A41</f>
        <v>0</v>
      </c>
      <c r="B41" s="217">
        <f>'Effluent Conc'!B41</f>
        <v>0</v>
      </c>
      <c r="C41" s="146"/>
      <c r="D41" s="147"/>
      <c r="E41" s="148"/>
      <c r="F41" s="149"/>
      <c r="G41" s="146"/>
      <c r="H41" s="147"/>
      <c r="I41" s="148"/>
      <c r="J41" s="149"/>
      <c r="K41" s="146"/>
      <c r="L41" s="147"/>
      <c r="M41" s="148"/>
      <c r="N41" s="150"/>
      <c r="O41" s="146"/>
      <c r="P41" s="147"/>
      <c r="Q41" s="148"/>
      <c r="R41" s="234"/>
      <c r="S41" s="237"/>
      <c r="T41" s="147"/>
      <c r="U41" s="146"/>
      <c r="V41" s="147"/>
      <c r="W41" s="136"/>
    </row>
    <row r="42" spans="1:23" s="125" customFormat="1" x14ac:dyDescent="0.25">
      <c r="A42" s="216">
        <f>'Effluent Conc'!A42</f>
        <v>0</v>
      </c>
      <c r="B42" s="217">
        <f>'Effluent Conc'!B42</f>
        <v>0</v>
      </c>
      <c r="C42" s="146"/>
      <c r="D42" s="147"/>
      <c r="E42" s="148"/>
      <c r="F42" s="149"/>
      <c r="G42" s="146"/>
      <c r="H42" s="147"/>
      <c r="I42" s="148"/>
      <c r="J42" s="149"/>
      <c r="K42" s="146"/>
      <c r="L42" s="147"/>
      <c r="M42" s="148"/>
      <c r="N42" s="150"/>
      <c r="O42" s="146"/>
      <c r="P42" s="147"/>
      <c r="Q42" s="148"/>
      <c r="R42" s="234"/>
      <c r="S42" s="237"/>
      <c r="T42" s="147"/>
      <c r="U42" s="146"/>
      <c r="V42" s="147"/>
      <c r="W42" s="136"/>
    </row>
    <row r="43" spans="1:23" s="125" customFormat="1" x14ac:dyDescent="0.25">
      <c r="A43" s="216">
        <f>'Effluent Conc'!A43</f>
        <v>0</v>
      </c>
      <c r="B43" s="217">
        <f>'Effluent Conc'!B43</f>
        <v>0</v>
      </c>
      <c r="C43" s="146"/>
      <c r="D43" s="147"/>
      <c r="E43" s="148"/>
      <c r="F43" s="149"/>
      <c r="G43" s="146"/>
      <c r="H43" s="147"/>
      <c r="I43" s="148"/>
      <c r="J43" s="149"/>
      <c r="K43" s="146"/>
      <c r="L43" s="147"/>
      <c r="M43" s="148"/>
      <c r="N43" s="150"/>
      <c r="O43" s="146"/>
      <c r="P43" s="147"/>
      <c r="Q43" s="148"/>
      <c r="R43" s="234"/>
      <c r="S43" s="237"/>
      <c r="T43" s="147"/>
      <c r="U43" s="146"/>
      <c r="V43" s="147"/>
      <c r="W43" s="136"/>
    </row>
    <row r="44" spans="1:23" s="125" customFormat="1" x14ac:dyDescent="0.25">
      <c r="A44" s="216">
        <f>'Effluent Conc'!A44</f>
        <v>0</v>
      </c>
      <c r="B44" s="217">
        <f>'Effluent Conc'!B44</f>
        <v>0</v>
      </c>
      <c r="C44" s="146"/>
      <c r="D44" s="147"/>
      <c r="E44" s="148"/>
      <c r="F44" s="149"/>
      <c r="G44" s="146"/>
      <c r="H44" s="147"/>
      <c r="I44" s="148"/>
      <c r="J44" s="149"/>
      <c r="K44" s="146"/>
      <c r="L44" s="147"/>
      <c r="M44" s="148"/>
      <c r="N44" s="150"/>
      <c r="O44" s="146"/>
      <c r="P44" s="147"/>
      <c r="Q44" s="148"/>
      <c r="R44" s="234"/>
      <c r="S44" s="237"/>
      <c r="T44" s="147"/>
      <c r="U44" s="146"/>
      <c r="V44" s="147"/>
      <c r="W44" s="136"/>
    </row>
    <row r="45" spans="1:23" s="46" customFormat="1" x14ac:dyDescent="0.25">
      <c r="A45" s="216">
        <f>'Effluent Conc'!A45</f>
        <v>0</v>
      </c>
      <c r="B45" s="217">
        <f>'Effluent Conc'!B45</f>
        <v>0</v>
      </c>
      <c r="C45" s="146"/>
      <c r="D45" s="147"/>
      <c r="E45" s="148"/>
      <c r="F45" s="149"/>
      <c r="G45" s="146"/>
      <c r="H45" s="147"/>
      <c r="I45" s="148"/>
      <c r="J45" s="149"/>
      <c r="K45" s="146"/>
      <c r="L45" s="147"/>
      <c r="M45" s="148"/>
      <c r="N45" s="150"/>
      <c r="O45" s="146"/>
      <c r="P45" s="147"/>
      <c r="Q45" s="148"/>
      <c r="R45" s="234"/>
      <c r="S45" s="237"/>
      <c r="T45" s="147"/>
      <c r="U45" s="146"/>
      <c r="V45" s="147"/>
      <c r="W45" s="136"/>
    </row>
    <row r="46" spans="1:23" s="46" customFormat="1" x14ac:dyDescent="0.25">
      <c r="A46" s="216">
        <f>'Effluent Conc'!A46</f>
        <v>0</v>
      </c>
      <c r="B46" s="217">
        <f>'Effluent Conc'!B46</f>
        <v>0</v>
      </c>
      <c r="C46" s="146"/>
      <c r="D46" s="147"/>
      <c r="E46" s="148"/>
      <c r="F46" s="149"/>
      <c r="G46" s="146"/>
      <c r="H46" s="147"/>
      <c r="I46" s="148"/>
      <c r="J46" s="149"/>
      <c r="K46" s="146"/>
      <c r="L46" s="147"/>
      <c r="M46" s="148"/>
      <c r="N46" s="150"/>
      <c r="O46" s="146"/>
      <c r="P46" s="147"/>
      <c r="Q46" s="148"/>
      <c r="R46" s="234"/>
      <c r="S46" s="237"/>
      <c r="T46" s="147"/>
      <c r="U46" s="146"/>
      <c r="V46" s="147"/>
      <c r="W46" s="136"/>
    </row>
    <row r="47" spans="1:23" s="46" customFormat="1" x14ac:dyDescent="0.25">
      <c r="A47" s="216">
        <f>'Effluent Conc'!A47</f>
        <v>0</v>
      </c>
      <c r="B47" s="217">
        <f>'Effluent Conc'!B47</f>
        <v>0</v>
      </c>
      <c r="C47" s="146"/>
      <c r="D47" s="147"/>
      <c r="E47" s="148"/>
      <c r="F47" s="149"/>
      <c r="G47" s="146"/>
      <c r="H47" s="147"/>
      <c r="I47" s="148"/>
      <c r="J47" s="149"/>
      <c r="K47" s="146"/>
      <c r="L47" s="147"/>
      <c r="M47" s="148"/>
      <c r="N47" s="150"/>
      <c r="O47" s="146"/>
      <c r="P47" s="147"/>
      <c r="Q47" s="148"/>
      <c r="R47" s="234"/>
      <c r="S47" s="237"/>
      <c r="T47" s="147"/>
      <c r="U47" s="146"/>
      <c r="V47" s="147"/>
      <c r="W47" s="136"/>
    </row>
    <row r="48" spans="1:23" s="46" customFormat="1" x14ac:dyDescent="0.25">
      <c r="A48" s="216">
        <f>'Effluent Conc'!A48</f>
        <v>0</v>
      </c>
      <c r="B48" s="217">
        <f>'Effluent Conc'!B48</f>
        <v>0</v>
      </c>
      <c r="C48" s="146"/>
      <c r="D48" s="147"/>
      <c r="E48" s="148"/>
      <c r="F48" s="149"/>
      <c r="G48" s="146"/>
      <c r="H48" s="147"/>
      <c r="I48" s="148"/>
      <c r="J48" s="149"/>
      <c r="K48" s="146"/>
      <c r="L48" s="147"/>
      <c r="M48" s="148"/>
      <c r="N48" s="150"/>
      <c r="O48" s="146"/>
      <c r="P48" s="147"/>
      <c r="Q48" s="148"/>
      <c r="R48" s="234"/>
      <c r="S48" s="237"/>
      <c r="T48" s="147"/>
      <c r="U48" s="146"/>
      <c r="V48" s="147"/>
      <c r="W48" s="136"/>
    </row>
    <row r="49" spans="1:23" s="46" customFormat="1" x14ac:dyDescent="0.25">
      <c r="A49" s="216">
        <f>'Effluent Conc'!A49</f>
        <v>0</v>
      </c>
      <c r="B49" s="217">
        <f>'Effluent Conc'!B49</f>
        <v>0</v>
      </c>
      <c r="C49" s="146"/>
      <c r="D49" s="147"/>
      <c r="E49" s="148"/>
      <c r="F49" s="149"/>
      <c r="G49" s="146"/>
      <c r="H49" s="147"/>
      <c r="I49" s="148"/>
      <c r="J49" s="149"/>
      <c r="K49" s="146"/>
      <c r="L49" s="147"/>
      <c r="M49" s="148"/>
      <c r="N49" s="150"/>
      <c r="O49" s="146"/>
      <c r="P49" s="147"/>
      <c r="Q49" s="148"/>
      <c r="R49" s="234"/>
      <c r="S49" s="237"/>
      <c r="T49" s="147"/>
      <c r="U49" s="146"/>
      <c r="V49" s="147"/>
      <c r="W49" s="136"/>
    </row>
    <row r="50" spans="1:23" s="46" customFormat="1" x14ac:dyDescent="0.25">
      <c r="A50" s="216">
        <f>'Effluent Conc'!A50</f>
        <v>0</v>
      </c>
      <c r="B50" s="217">
        <f>'Effluent Conc'!B50</f>
        <v>0</v>
      </c>
      <c r="C50" s="146"/>
      <c r="D50" s="147"/>
      <c r="E50" s="148"/>
      <c r="F50" s="149"/>
      <c r="G50" s="146"/>
      <c r="H50" s="147"/>
      <c r="I50" s="148"/>
      <c r="J50" s="149"/>
      <c r="K50" s="146"/>
      <c r="L50" s="147"/>
      <c r="M50" s="148"/>
      <c r="N50" s="150"/>
      <c r="O50" s="146"/>
      <c r="P50" s="147"/>
      <c r="Q50" s="148"/>
      <c r="R50" s="234"/>
      <c r="S50" s="237"/>
      <c r="T50" s="147"/>
      <c r="U50" s="146"/>
      <c r="V50" s="147"/>
      <c r="W50" s="136"/>
    </row>
    <row r="51" spans="1:23" s="46" customFormat="1" x14ac:dyDescent="0.25">
      <c r="A51" s="216">
        <f>'Effluent Conc'!A51</f>
        <v>0</v>
      </c>
      <c r="B51" s="217">
        <f>'Effluent Conc'!B51</f>
        <v>0</v>
      </c>
      <c r="C51" s="146"/>
      <c r="D51" s="147"/>
      <c r="E51" s="148"/>
      <c r="F51" s="149"/>
      <c r="G51" s="146"/>
      <c r="H51" s="147"/>
      <c r="I51" s="148"/>
      <c r="J51" s="149"/>
      <c r="K51" s="146"/>
      <c r="L51" s="147"/>
      <c r="M51" s="148"/>
      <c r="N51" s="150"/>
      <c r="O51" s="146"/>
      <c r="P51" s="147"/>
      <c r="Q51" s="148"/>
      <c r="R51" s="234"/>
      <c r="S51" s="237"/>
      <c r="T51" s="147"/>
      <c r="U51" s="146"/>
      <c r="V51" s="147"/>
      <c r="W51" s="136"/>
    </row>
    <row r="52" spans="1:23" s="46" customFormat="1" x14ac:dyDescent="0.25">
      <c r="A52" s="216">
        <f>'Effluent Conc'!A52</f>
        <v>0</v>
      </c>
      <c r="B52" s="217">
        <f>'Effluent Conc'!B52</f>
        <v>0</v>
      </c>
      <c r="C52" s="146"/>
      <c r="D52" s="147"/>
      <c r="E52" s="148"/>
      <c r="F52" s="149"/>
      <c r="G52" s="146"/>
      <c r="H52" s="147"/>
      <c r="I52" s="148"/>
      <c r="J52" s="149"/>
      <c r="K52" s="146"/>
      <c r="L52" s="147"/>
      <c r="M52" s="148"/>
      <c r="N52" s="150"/>
      <c r="O52" s="146"/>
      <c r="P52" s="147"/>
      <c r="Q52" s="148"/>
      <c r="R52" s="234"/>
      <c r="S52" s="237"/>
      <c r="T52" s="147"/>
      <c r="U52" s="146"/>
      <c r="V52" s="147"/>
      <c r="W52" s="136"/>
    </row>
    <row r="53" spans="1:23" s="46" customFormat="1" x14ac:dyDescent="0.25">
      <c r="A53" s="216">
        <f>'Effluent Conc'!A53</f>
        <v>0</v>
      </c>
      <c r="B53" s="217">
        <f>'Effluent Conc'!B53</f>
        <v>0</v>
      </c>
      <c r="C53" s="146"/>
      <c r="D53" s="147"/>
      <c r="E53" s="148"/>
      <c r="F53" s="149"/>
      <c r="G53" s="146"/>
      <c r="H53" s="147"/>
      <c r="I53" s="148"/>
      <c r="J53" s="149"/>
      <c r="K53" s="146"/>
      <c r="L53" s="147"/>
      <c r="M53" s="148"/>
      <c r="N53" s="150"/>
      <c r="O53" s="146"/>
      <c r="P53" s="147"/>
      <c r="Q53" s="148"/>
      <c r="R53" s="234"/>
      <c r="S53" s="237"/>
      <c r="T53" s="147"/>
      <c r="U53" s="146"/>
      <c r="V53" s="147"/>
      <c r="W53" s="136"/>
    </row>
    <row r="54" spans="1:23" s="46" customFormat="1" x14ac:dyDescent="0.25">
      <c r="A54" s="216">
        <f>'Effluent Conc'!A54</f>
        <v>0</v>
      </c>
      <c r="B54" s="217">
        <f>'Effluent Conc'!B54</f>
        <v>0</v>
      </c>
      <c r="C54" s="146"/>
      <c r="D54" s="147"/>
      <c r="E54" s="148"/>
      <c r="F54" s="149"/>
      <c r="G54" s="146"/>
      <c r="H54" s="147"/>
      <c r="I54" s="148"/>
      <c r="J54" s="149"/>
      <c r="K54" s="146"/>
      <c r="L54" s="147"/>
      <c r="M54" s="148"/>
      <c r="N54" s="150"/>
      <c r="O54" s="146"/>
      <c r="P54" s="147"/>
      <c r="Q54" s="148"/>
      <c r="R54" s="234"/>
      <c r="S54" s="237"/>
      <c r="T54" s="147"/>
      <c r="U54" s="146"/>
      <c r="V54" s="147"/>
      <c r="W54" s="136"/>
    </row>
    <row r="55" spans="1:23" s="46" customFormat="1" x14ac:dyDescent="0.25">
      <c r="A55" s="216">
        <f>'Effluent Conc'!A55</f>
        <v>0</v>
      </c>
      <c r="B55" s="217">
        <f>'Effluent Conc'!B55</f>
        <v>0</v>
      </c>
      <c r="C55" s="146"/>
      <c r="D55" s="147"/>
      <c r="E55" s="148"/>
      <c r="F55" s="149"/>
      <c r="G55" s="146"/>
      <c r="H55" s="147"/>
      <c r="I55" s="148"/>
      <c r="J55" s="149"/>
      <c r="K55" s="146"/>
      <c r="L55" s="147"/>
      <c r="M55" s="148"/>
      <c r="N55" s="150"/>
      <c r="O55" s="146"/>
      <c r="P55" s="147"/>
      <c r="Q55" s="148"/>
      <c r="R55" s="234"/>
      <c r="S55" s="237"/>
      <c r="T55" s="147"/>
      <c r="U55" s="146"/>
      <c r="V55" s="147"/>
      <c r="W55" s="136"/>
    </row>
    <row r="56" spans="1:23" s="46" customFormat="1" x14ac:dyDescent="0.25">
      <c r="A56" s="216">
        <f>'Effluent Conc'!A56</f>
        <v>0</v>
      </c>
      <c r="B56" s="217">
        <f>'Effluent Conc'!B56</f>
        <v>0</v>
      </c>
      <c r="C56" s="146"/>
      <c r="D56" s="147"/>
      <c r="E56" s="148"/>
      <c r="F56" s="149"/>
      <c r="G56" s="146"/>
      <c r="H56" s="147"/>
      <c r="I56" s="148"/>
      <c r="J56" s="149"/>
      <c r="K56" s="146"/>
      <c r="L56" s="147"/>
      <c r="M56" s="148"/>
      <c r="N56" s="150"/>
      <c r="O56" s="146"/>
      <c r="P56" s="147"/>
      <c r="Q56" s="148"/>
      <c r="R56" s="234"/>
      <c r="S56" s="237"/>
      <c r="T56" s="147"/>
      <c r="U56" s="146"/>
      <c r="V56" s="147"/>
      <c r="W56" s="136"/>
    </row>
    <row r="57" spans="1:23" s="46" customFormat="1" x14ac:dyDescent="0.25">
      <c r="A57" s="216">
        <f>'Effluent Conc'!A57</f>
        <v>0</v>
      </c>
      <c r="B57" s="217">
        <f>'Effluent Conc'!B57</f>
        <v>0</v>
      </c>
      <c r="C57" s="146"/>
      <c r="D57" s="147"/>
      <c r="E57" s="148"/>
      <c r="F57" s="149"/>
      <c r="G57" s="146"/>
      <c r="H57" s="147"/>
      <c r="I57" s="148"/>
      <c r="J57" s="149"/>
      <c r="K57" s="146"/>
      <c r="L57" s="147"/>
      <c r="M57" s="148"/>
      <c r="N57" s="150"/>
      <c r="O57" s="146"/>
      <c r="P57" s="147"/>
      <c r="Q57" s="148"/>
      <c r="R57" s="234"/>
      <c r="S57" s="237"/>
      <c r="T57" s="147"/>
      <c r="U57" s="146"/>
      <c r="V57" s="147"/>
      <c r="W57" s="136"/>
    </row>
    <row r="58" spans="1:23" s="46" customFormat="1" x14ac:dyDescent="0.25">
      <c r="A58" s="216">
        <f>'Effluent Conc'!A58</f>
        <v>0</v>
      </c>
      <c r="B58" s="217">
        <f>'Effluent Conc'!B58</f>
        <v>0</v>
      </c>
      <c r="C58" s="146"/>
      <c r="D58" s="147"/>
      <c r="E58" s="148"/>
      <c r="F58" s="149"/>
      <c r="G58" s="146"/>
      <c r="H58" s="147"/>
      <c r="I58" s="148"/>
      <c r="J58" s="149"/>
      <c r="K58" s="146"/>
      <c r="L58" s="147"/>
      <c r="M58" s="148"/>
      <c r="N58" s="150"/>
      <c r="O58" s="146"/>
      <c r="P58" s="147"/>
      <c r="Q58" s="148"/>
      <c r="R58" s="234"/>
      <c r="S58" s="237"/>
      <c r="T58" s="147"/>
      <c r="U58" s="146"/>
      <c r="V58" s="147"/>
      <c r="W58" s="136"/>
    </row>
    <row r="59" spans="1:23" s="46" customFormat="1" x14ac:dyDescent="0.25">
      <c r="A59" s="216">
        <f>'Effluent Conc'!A59</f>
        <v>0</v>
      </c>
      <c r="B59" s="217">
        <f>'Effluent Conc'!B59</f>
        <v>0</v>
      </c>
      <c r="C59" s="146"/>
      <c r="D59" s="147"/>
      <c r="E59" s="148"/>
      <c r="F59" s="149"/>
      <c r="G59" s="146"/>
      <c r="H59" s="147"/>
      <c r="I59" s="148"/>
      <c r="J59" s="149"/>
      <c r="K59" s="146"/>
      <c r="L59" s="147"/>
      <c r="M59" s="148"/>
      <c r="N59" s="150"/>
      <c r="O59" s="146"/>
      <c r="P59" s="147"/>
      <c r="Q59" s="148"/>
      <c r="R59" s="234"/>
      <c r="S59" s="237"/>
      <c r="T59" s="147"/>
      <c r="U59" s="146"/>
      <c r="V59" s="147"/>
      <c r="W59" s="136"/>
    </row>
    <row r="60" spans="1:23" s="46" customFormat="1" x14ac:dyDescent="0.25">
      <c r="A60" s="216">
        <f>'Effluent Conc'!A60</f>
        <v>0</v>
      </c>
      <c r="B60" s="217">
        <f>'Effluent Conc'!B60</f>
        <v>0</v>
      </c>
      <c r="C60" s="146"/>
      <c r="D60" s="147"/>
      <c r="E60" s="148"/>
      <c r="F60" s="149"/>
      <c r="G60" s="146"/>
      <c r="H60" s="147"/>
      <c r="I60" s="148"/>
      <c r="J60" s="149"/>
      <c r="K60" s="146"/>
      <c r="L60" s="147"/>
      <c r="M60" s="148"/>
      <c r="N60" s="150"/>
      <c r="O60" s="146"/>
      <c r="P60" s="147"/>
      <c r="Q60" s="148"/>
      <c r="R60" s="234"/>
      <c r="S60" s="237"/>
      <c r="T60" s="147"/>
      <c r="U60" s="146"/>
      <c r="V60" s="147"/>
      <c r="W60" s="136"/>
    </row>
    <row r="61" spans="1:23" s="46" customFormat="1" x14ac:dyDescent="0.25">
      <c r="A61" s="216">
        <f>'Effluent Conc'!A61</f>
        <v>0</v>
      </c>
      <c r="B61" s="217">
        <f>'Effluent Conc'!B61</f>
        <v>0</v>
      </c>
      <c r="C61" s="146"/>
      <c r="D61" s="147"/>
      <c r="E61" s="148"/>
      <c r="F61" s="149"/>
      <c r="G61" s="146"/>
      <c r="H61" s="147"/>
      <c r="I61" s="148"/>
      <c r="J61" s="149"/>
      <c r="K61" s="146"/>
      <c r="L61" s="147"/>
      <c r="M61" s="148"/>
      <c r="N61" s="150"/>
      <c r="O61" s="146"/>
      <c r="P61" s="147"/>
      <c r="Q61" s="148"/>
      <c r="R61" s="234"/>
      <c r="S61" s="237"/>
      <c r="T61" s="147"/>
      <c r="U61" s="146"/>
      <c r="V61" s="147"/>
      <c r="W61" s="136"/>
    </row>
    <row r="62" spans="1:23" s="46" customFormat="1" x14ac:dyDescent="0.25">
      <c r="A62" s="216">
        <f>'Effluent Conc'!A62</f>
        <v>0</v>
      </c>
      <c r="B62" s="217">
        <f>'Effluent Conc'!B62</f>
        <v>0</v>
      </c>
      <c r="C62" s="146"/>
      <c r="D62" s="147"/>
      <c r="E62" s="148"/>
      <c r="F62" s="149"/>
      <c r="G62" s="146"/>
      <c r="H62" s="147"/>
      <c r="I62" s="148"/>
      <c r="J62" s="149"/>
      <c r="K62" s="146"/>
      <c r="L62" s="147"/>
      <c r="M62" s="148"/>
      <c r="N62" s="150"/>
      <c r="O62" s="146"/>
      <c r="P62" s="147"/>
      <c r="Q62" s="148"/>
      <c r="R62" s="234"/>
      <c r="S62" s="237"/>
      <c r="T62" s="147"/>
      <c r="U62" s="146"/>
      <c r="V62" s="147"/>
      <c r="W62" s="136"/>
    </row>
    <row r="63" spans="1:23" s="46" customFormat="1" x14ac:dyDescent="0.25">
      <c r="A63" s="216">
        <f>'Effluent Conc'!A63</f>
        <v>0</v>
      </c>
      <c r="B63" s="217">
        <f>'Effluent Conc'!B63</f>
        <v>0</v>
      </c>
      <c r="C63" s="146"/>
      <c r="D63" s="147"/>
      <c r="E63" s="148"/>
      <c r="F63" s="149"/>
      <c r="G63" s="146"/>
      <c r="H63" s="147"/>
      <c r="I63" s="148"/>
      <c r="J63" s="149"/>
      <c r="K63" s="146"/>
      <c r="L63" s="147"/>
      <c r="M63" s="148"/>
      <c r="N63" s="150"/>
      <c r="O63" s="146"/>
      <c r="P63" s="147"/>
      <c r="Q63" s="148"/>
      <c r="R63" s="234"/>
      <c r="S63" s="237"/>
      <c r="T63" s="147"/>
      <c r="U63" s="146"/>
      <c r="V63" s="147"/>
      <c r="W63" s="136"/>
    </row>
    <row r="64" spans="1:23" s="46" customFormat="1" x14ac:dyDescent="0.25">
      <c r="A64" s="216">
        <f>'Effluent Conc'!A64</f>
        <v>0</v>
      </c>
      <c r="B64" s="217">
        <f>'Effluent Conc'!B64</f>
        <v>0</v>
      </c>
      <c r="C64" s="146"/>
      <c r="D64" s="147"/>
      <c r="E64" s="148"/>
      <c r="F64" s="149"/>
      <c r="G64" s="146"/>
      <c r="H64" s="147"/>
      <c r="I64" s="148"/>
      <c r="J64" s="149"/>
      <c r="K64" s="146"/>
      <c r="L64" s="147"/>
      <c r="M64" s="148"/>
      <c r="N64" s="150"/>
      <c r="O64" s="146"/>
      <c r="P64" s="147"/>
      <c r="Q64" s="148"/>
      <c r="R64" s="234"/>
      <c r="S64" s="237"/>
      <c r="T64" s="147"/>
      <c r="U64" s="146"/>
      <c r="V64" s="147"/>
      <c r="W64" s="136"/>
    </row>
    <row r="65" spans="1:23" s="46" customFormat="1" x14ac:dyDescent="0.25">
      <c r="A65" s="216">
        <f>'Effluent Conc'!A65</f>
        <v>0</v>
      </c>
      <c r="B65" s="217">
        <f>'Effluent Conc'!B65</f>
        <v>0</v>
      </c>
      <c r="C65" s="146"/>
      <c r="D65" s="147"/>
      <c r="E65" s="148"/>
      <c r="F65" s="149"/>
      <c r="G65" s="146"/>
      <c r="H65" s="147"/>
      <c r="I65" s="148"/>
      <c r="J65" s="149"/>
      <c r="K65" s="146"/>
      <c r="L65" s="147"/>
      <c r="M65" s="148"/>
      <c r="N65" s="150"/>
      <c r="O65" s="146"/>
      <c r="P65" s="147"/>
      <c r="Q65" s="148"/>
      <c r="R65" s="234"/>
      <c r="S65" s="237"/>
      <c r="T65" s="147"/>
      <c r="U65" s="146"/>
      <c r="V65" s="147"/>
      <c r="W65" s="136"/>
    </row>
    <row r="66" spans="1:23" s="46" customFormat="1" ht="15.75" thickBot="1" x14ac:dyDescent="0.3">
      <c r="A66" s="218">
        <f>'Effluent Conc'!A66</f>
        <v>0</v>
      </c>
      <c r="B66" s="219">
        <f>'Effluent Conc'!B66</f>
        <v>0</v>
      </c>
      <c r="C66" s="153"/>
      <c r="D66" s="154"/>
      <c r="E66" s="151"/>
      <c r="F66" s="152"/>
      <c r="G66" s="153"/>
      <c r="H66" s="154"/>
      <c r="I66" s="151"/>
      <c r="J66" s="152"/>
      <c r="K66" s="153"/>
      <c r="L66" s="154"/>
      <c r="M66" s="151"/>
      <c r="N66" s="155"/>
      <c r="O66" s="153"/>
      <c r="P66" s="154"/>
      <c r="Q66" s="151"/>
      <c r="R66" s="235"/>
      <c r="S66" s="238"/>
      <c r="T66" s="154"/>
      <c r="U66" s="153"/>
      <c r="V66" s="154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78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G7">
    <cfRule type="expression" dxfId="305" priority="748">
      <formula>ISTEXT(G7)</formula>
    </cfRule>
  </conditionalFormatting>
  <conditionalFormatting sqref="H7">
    <cfRule type="expression" dxfId="304" priority="747">
      <formula>ISTEXT(H7)</formula>
    </cfRule>
  </conditionalFormatting>
  <conditionalFormatting sqref="I7">
    <cfRule type="expression" dxfId="303" priority="746">
      <formula>ISTEXT(I7)</formula>
    </cfRule>
  </conditionalFormatting>
  <conditionalFormatting sqref="J7">
    <cfRule type="expression" dxfId="302" priority="745">
      <formula>ISTEXT(J7)</formula>
    </cfRule>
  </conditionalFormatting>
  <conditionalFormatting sqref="K7">
    <cfRule type="expression" dxfId="301" priority="744">
      <formula>ISTEXT(K7)</formula>
    </cfRule>
  </conditionalFormatting>
  <conditionalFormatting sqref="L7">
    <cfRule type="expression" dxfId="300" priority="743">
      <formula>ISTEXT(L7)</formula>
    </cfRule>
  </conditionalFormatting>
  <conditionalFormatting sqref="U7:V7">
    <cfRule type="expression" dxfId="299" priority="736">
      <formula>ISTEXT(U7)</formula>
    </cfRule>
  </conditionalFormatting>
  <conditionalFormatting sqref="G8 G10">
    <cfRule type="expression" dxfId="298" priority="727">
      <formula>ISTEXT(G8)</formula>
    </cfRule>
  </conditionalFormatting>
  <conditionalFormatting sqref="H8 H10 H12 H14 H16 H18">
    <cfRule type="expression" dxfId="297" priority="726">
      <formula>ISTEXT(H8)</formula>
    </cfRule>
  </conditionalFormatting>
  <conditionalFormatting sqref="I8 I10 I12 I14 I16 I18">
    <cfRule type="expression" dxfId="296" priority="725">
      <formula>ISTEXT(I8)</formula>
    </cfRule>
  </conditionalFormatting>
  <conditionalFormatting sqref="J8 J10">
    <cfRule type="expression" dxfId="295" priority="724">
      <formula>ISTEXT(J8)</formula>
    </cfRule>
  </conditionalFormatting>
  <conditionalFormatting sqref="K8 K11 K14 K17">
    <cfRule type="expression" dxfId="294" priority="723">
      <formula>ISTEXT(K8)</formula>
    </cfRule>
  </conditionalFormatting>
  <conditionalFormatting sqref="L8 L10 L12 L14 L16 L18">
    <cfRule type="expression" dxfId="293" priority="722">
      <formula>ISTEXT(L8)</formula>
    </cfRule>
  </conditionalFormatting>
  <conditionalFormatting sqref="U8:V8 U10:V10 U12:V12 U14:V14 U16:V16 U18:V18">
    <cfRule type="expression" dxfId="292" priority="715">
      <formula>ISTEXT(U8)</formula>
    </cfRule>
  </conditionalFormatting>
  <conditionalFormatting sqref="G9 G11">
    <cfRule type="expression" dxfId="291" priority="706">
      <formula>ISTEXT(G9)</formula>
    </cfRule>
  </conditionalFormatting>
  <conditionalFormatting sqref="H9 H11 H13 H15 H17 H19">
    <cfRule type="expression" dxfId="290" priority="705">
      <formula>ISTEXT(H9)</formula>
    </cfRule>
  </conditionalFormatting>
  <conditionalFormatting sqref="I9 I11">
    <cfRule type="expression" dxfId="289" priority="704">
      <formula>ISTEXT(I9)</formula>
    </cfRule>
  </conditionalFormatting>
  <conditionalFormatting sqref="J9 J11 J13 J15 J17 J19">
    <cfRule type="expression" dxfId="288" priority="703">
      <formula>ISTEXT(J9)</formula>
    </cfRule>
  </conditionalFormatting>
  <conditionalFormatting sqref="K9 K12">
    <cfRule type="expression" dxfId="287" priority="702">
      <formula>ISTEXT(K9)</formula>
    </cfRule>
  </conditionalFormatting>
  <conditionalFormatting sqref="L9 L11 L13 L15 L17 L19">
    <cfRule type="expression" dxfId="286" priority="701">
      <formula>ISTEXT(L9)</formula>
    </cfRule>
  </conditionalFormatting>
  <conditionalFormatting sqref="U9:V9 U11:V11 U13:V13 U15:V15 U17:V17 U19:V19">
    <cfRule type="expression" dxfId="285" priority="694">
      <formula>ISTEXT(U9)</formula>
    </cfRule>
  </conditionalFormatting>
  <conditionalFormatting sqref="K10 K13">
    <cfRule type="expression" dxfId="284" priority="555">
      <formula>ISTEXT(K10)</formula>
    </cfRule>
  </conditionalFormatting>
  <conditionalFormatting sqref="G12 G14 G16 G18 J12 J14 J16 J18 M12:N12">
    <cfRule type="expression" dxfId="283" priority="522">
      <formula>ISTEXT(G12)</formula>
    </cfRule>
  </conditionalFormatting>
  <conditionalFormatting sqref="G13 G15 G17 G19">
    <cfRule type="expression" dxfId="282" priority="517">
      <formula>ISTEXT(G13)</formula>
    </cfRule>
  </conditionalFormatting>
  <conditionalFormatting sqref="I13 I15 I17 I19">
    <cfRule type="expression" dxfId="281" priority="515">
      <formula>ISTEXT(I13)</formula>
    </cfRule>
  </conditionalFormatting>
  <conditionalFormatting sqref="C14">
    <cfRule type="expression" dxfId="280" priority="500">
      <formula>ISTEXT(C14)</formula>
    </cfRule>
  </conditionalFormatting>
  <conditionalFormatting sqref="C15">
    <cfRule type="expression" dxfId="279" priority="482">
      <formula>ISTEXT(C15)</formula>
    </cfRule>
  </conditionalFormatting>
  <conditionalFormatting sqref="K15 K18 M15:N15">
    <cfRule type="expression" dxfId="278" priority="480">
      <formula>ISTEXT(K15)</formula>
    </cfRule>
  </conditionalFormatting>
  <conditionalFormatting sqref="C16">
    <cfRule type="expression" dxfId="277" priority="479">
      <formula>ISTEXT(C16)</formula>
    </cfRule>
  </conditionalFormatting>
  <conditionalFormatting sqref="K16 K19">
    <cfRule type="expression" dxfId="276" priority="471">
      <formula>ISTEXT(K16)</formula>
    </cfRule>
  </conditionalFormatting>
  <conditionalFormatting sqref="C17">
    <cfRule type="expression" dxfId="275" priority="461">
      <formula>ISTEXT(C17)</formula>
    </cfRule>
  </conditionalFormatting>
  <conditionalFormatting sqref="M17:N17">
    <cfRule type="expression" dxfId="274" priority="459">
      <formula>ISTEXT(M17)</formula>
    </cfRule>
  </conditionalFormatting>
  <conditionalFormatting sqref="C18:C44">
    <cfRule type="expression" dxfId="273" priority="458">
      <formula>ISTEXT(C18)</formula>
    </cfRule>
  </conditionalFormatting>
  <conditionalFormatting sqref="D20:D44">
    <cfRule type="expression" dxfId="272" priority="457">
      <formula>ISTEXT(D20)</formula>
    </cfRule>
  </conditionalFormatting>
  <conditionalFormatting sqref="E20:E44">
    <cfRule type="expression" dxfId="271" priority="456">
      <formula>ISTEXT(E20)</formula>
    </cfRule>
  </conditionalFormatting>
  <conditionalFormatting sqref="F8:F44">
    <cfRule type="expression" dxfId="270" priority="455">
      <formula>ISTEXT(F8)</formula>
    </cfRule>
  </conditionalFormatting>
  <conditionalFormatting sqref="G20:G44">
    <cfRule type="expression" dxfId="269" priority="454">
      <formula>ISTEXT(G20)</formula>
    </cfRule>
  </conditionalFormatting>
  <conditionalFormatting sqref="H20:H44">
    <cfRule type="expression" dxfId="268" priority="453">
      <formula>ISTEXT(H20)</formula>
    </cfRule>
  </conditionalFormatting>
  <conditionalFormatting sqref="I20:I44">
    <cfRule type="expression" dxfId="267" priority="452">
      <formula>ISTEXT(I20)</formula>
    </cfRule>
  </conditionalFormatting>
  <conditionalFormatting sqref="J20:J44">
    <cfRule type="expression" dxfId="266" priority="451">
      <formula>ISTEXT(J20)</formula>
    </cfRule>
  </conditionalFormatting>
  <conditionalFormatting sqref="K20:K44">
    <cfRule type="expression" dxfId="265" priority="450">
      <formula>ISTEXT(K20)</formula>
    </cfRule>
  </conditionalFormatting>
  <conditionalFormatting sqref="L20:L44">
    <cfRule type="expression" dxfId="264" priority="449">
      <formula>ISTEXT(L20)</formula>
    </cfRule>
  </conditionalFormatting>
  <conditionalFormatting sqref="U20:U44">
    <cfRule type="expression" dxfId="263" priority="442">
      <formula>ISTEXT(U20)</formula>
    </cfRule>
  </conditionalFormatting>
  <conditionalFormatting sqref="V20:V44">
    <cfRule type="expression" dxfId="262" priority="441">
      <formula>ISTEXT(V20)</formula>
    </cfRule>
  </conditionalFormatting>
  <conditionalFormatting sqref="C45">
    <cfRule type="expression" dxfId="261" priority="440">
      <formula>ISTEXT(C45)</formula>
    </cfRule>
  </conditionalFormatting>
  <conditionalFormatting sqref="D45">
    <cfRule type="expression" dxfId="260" priority="439">
      <formula>ISTEXT(D45)</formula>
    </cfRule>
  </conditionalFormatting>
  <conditionalFormatting sqref="E45:N45 U45:V45">
    <cfRule type="expression" dxfId="259" priority="438">
      <formula>ISTEXT(E45)</formula>
    </cfRule>
  </conditionalFormatting>
  <conditionalFormatting sqref="C46">
    <cfRule type="expression" dxfId="258" priority="437">
      <formula>ISTEXT(C46)</formula>
    </cfRule>
  </conditionalFormatting>
  <conditionalFormatting sqref="D46">
    <cfRule type="expression" dxfId="257" priority="436">
      <formula>ISTEXT(D46)</formula>
    </cfRule>
  </conditionalFormatting>
  <conditionalFormatting sqref="E46">
    <cfRule type="expression" dxfId="256" priority="435">
      <formula>ISTEXT(E46)</formula>
    </cfRule>
  </conditionalFormatting>
  <conditionalFormatting sqref="F46">
    <cfRule type="expression" dxfId="255" priority="434">
      <formula>ISTEXT(F46)</formula>
    </cfRule>
  </conditionalFormatting>
  <conditionalFormatting sqref="G46">
    <cfRule type="expression" dxfId="254" priority="433">
      <formula>ISTEXT(G46)</formula>
    </cfRule>
  </conditionalFormatting>
  <conditionalFormatting sqref="H46">
    <cfRule type="expression" dxfId="253" priority="432">
      <formula>ISTEXT(H46)</formula>
    </cfRule>
  </conditionalFormatting>
  <conditionalFormatting sqref="I46">
    <cfRule type="expression" dxfId="252" priority="431">
      <formula>ISTEXT(I46)</formula>
    </cfRule>
  </conditionalFormatting>
  <conditionalFormatting sqref="J46">
    <cfRule type="expression" dxfId="251" priority="430">
      <formula>ISTEXT(J46)</formula>
    </cfRule>
  </conditionalFormatting>
  <conditionalFormatting sqref="K46">
    <cfRule type="expression" dxfId="250" priority="429">
      <formula>ISTEXT(K46)</formula>
    </cfRule>
  </conditionalFormatting>
  <conditionalFormatting sqref="L46">
    <cfRule type="expression" dxfId="249" priority="428">
      <formula>ISTEXT(L46)</formula>
    </cfRule>
  </conditionalFormatting>
  <conditionalFormatting sqref="U46">
    <cfRule type="expression" dxfId="248" priority="421">
      <formula>ISTEXT(U46)</formula>
    </cfRule>
  </conditionalFormatting>
  <conditionalFormatting sqref="V46">
    <cfRule type="expression" dxfId="247" priority="420">
      <formula>ISTEXT(V46)</formula>
    </cfRule>
  </conditionalFormatting>
  <conditionalFormatting sqref="C47">
    <cfRule type="expression" dxfId="246" priority="419">
      <formula>ISTEXT(C47)</formula>
    </cfRule>
  </conditionalFormatting>
  <conditionalFormatting sqref="D47">
    <cfRule type="expression" dxfId="245" priority="418">
      <formula>ISTEXT(D47)</formula>
    </cfRule>
  </conditionalFormatting>
  <conditionalFormatting sqref="E47:N47 U47:V47">
    <cfRule type="expression" dxfId="244" priority="417">
      <formula>ISTEXT(E47)</formula>
    </cfRule>
  </conditionalFormatting>
  <conditionalFormatting sqref="C48">
    <cfRule type="expression" dxfId="243" priority="416">
      <formula>ISTEXT(C48)</formula>
    </cfRule>
  </conditionalFormatting>
  <conditionalFormatting sqref="D48">
    <cfRule type="expression" dxfId="242" priority="415">
      <formula>ISTEXT(D48)</formula>
    </cfRule>
  </conditionalFormatting>
  <conditionalFormatting sqref="E48">
    <cfRule type="expression" dxfId="241" priority="414">
      <formula>ISTEXT(E48)</formula>
    </cfRule>
  </conditionalFormatting>
  <conditionalFormatting sqref="F48">
    <cfRule type="expression" dxfId="240" priority="413">
      <formula>ISTEXT(F48)</formula>
    </cfRule>
  </conditionalFormatting>
  <conditionalFormatting sqref="G48">
    <cfRule type="expression" dxfId="239" priority="412">
      <formula>ISTEXT(G48)</formula>
    </cfRule>
  </conditionalFormatting>
  <conditionalFormatting sqref="H48">
    <cfRule type="expression" dxfId="238" priority="411">
      <formula>ISTEXT(H48)</formula>
    </cfRule>
  </conditionalFormatting>
  <conditionalFormatting sqref="I48">
    <cfRule type="expression" dxfId="237" priority="410">
      <formula>ISTEXT(I48)</formula>
    </cfRule>
  </conditionalFormatting>
  <conditionalFormatting sqref="J48">
    <cfRule type="expression" dxfId="236" priority="409">
      <formula>ISTEXT(J48)</formula>
    </cfRule>
  </conditionalFormatting>
  <conditionalFormatting sqref="K48">
    <cfRule type="expression" dxfId="235" priority="408">
      <formula>ISTEXT(K48)</formula>
    </cfRule>
  </conditionalFormatting>
  <conditionalFormatting sqref="L48">
    <cfRule type="expression" dxfId="234" priority="407">
      <formula>ISTEXT(L48)</formula>
    </cfRule>
  </conditionalFormatting>
  <conditionalFormatting sqref="U48">
    <cfRule type="expression" dxfId="233" priority="400">
      <formula>ISTEXT(U48)</formula>
    </cfRule>
  </conditionalFormatting>
  <conditionalFormatting sqref="V48">
    <cfRule type="expression" dxfId="232" priority="399">
      <formula>ISTEXT(V48)</formula>
    </cfRule>
  </conditionalFormatting>
  <conditionalFormatting sqref="C49">
    <cfRule type="expression" dxfId="231" priority="398">
      <formula>ISTEXT(C49)</formula>
    </cfRule>
  </conditionalFormatting>
  <conditionalFormatting sqref="D49">
    <cfRule type="expression" dxfId="230" priority="397">
      <formula>ISTEXT(D49)</formula>
    </cfRule>
  </conditionalFormatting>
  <conditionalFormatting sqref="E49:N49 U49:V49">
    <cfRule type="expression" dxfId="229" priority="396">
      <formula>ISTEXT(E49)</formula>
    </cfRule>
  </conditionalFormatting>
  <conditionalFormatting sqref="C50">
    <cfRule type="expression" dxfId="228" priority="395">
      <formula>ISTEXT(C50)</formula>
    </cfRule>
  </conditionalFormatting>
  <conditionalFormatting sqref="D50">
    <cfRule type="expression" dxfId="227" priority="394">
      <formula>ISTEXT(D50)</formula>
    </cfRule>
  </conditionalFormatting>
  <conditionalFormatting sqref="E50">
    <cfRule type="expression" dxfId="226" priority="393">
      <formula>ISTEXT(E50)</formula>
    </cfRule>
  </conditionalFormatting>
  <conditionalFormatting sqref="F50">
    <cfRule type="expression" dxfId="225" priority="392">
      <formula>ISTEXT(F50)</formula>
    </cfRule>
  </conditionalFormatting>
  <conditionalFormatting sqref="G50">
    <cfRule type="expression" dxfId="224" priority="391">
      <formula>ISTEXT(G50)</formula>
    </cfRule>
  </conditionalFormatting>
  <conditionalFormatting sqref="H50">
    <cfRule type="expression" dxfId="223" priority="390">
      <formula>ISTEXT(H50)</formula>
    </cfRule>
  </conditionalFormatting>
  <conditionalFormatting sqref="I50">
    <cfRule type="expression" dxfId="222" priority="389">
      <formula>ISTEXT(I50)</formula>
    </cfRule>
  </conditionalFormatting>
  <conditionalFormatting sqref="J50">
    <cfRule type="expression" dxfId="221" priority="388">
      <formula>ISTEXT(J50)</formula>
    </cfRule>
  </conditionalFormatting>
  <conditionalFormatting sqref="K50">
    <cfRule type="expression" dxfId="220" priority="387">
      <formula>ISTEXT(K50)</formula>
    </cfRule>
  </conditionalFormatting>
  <conditionalFormatting sqref="L50">
    <cfRule type="expression" dxfId="219" priority="386">
      <formula>ISTEXT(L50)</formula>
    </cfRule>
  </conditionalFormatting>
  <conditionalFormatting sqref="U50">
    <cfRule type="expression" dxfId="218" priority="379">
      <formula>ISTEXT(U50)</formula>
    </cfRule>
  </conditionalFormatting>
  <conditionalFormatting sqref="V50">
    <cfRule type="expression" dxfId="217" priority="378">
      <formula>ISTEXT(V50)</formula>
    </cfRule>
  </conditionalFormatting>
  <conditionalFormatting sqref="C51">
    <cfRule type="expression" dxfId="216" priority="377">
      <formula>ISTEXT(C51)</formula>
    </cfRule>
  </conditionalFormatting>
  <conditionalFormatting sqref="D51">
    <cfRule type="expression" dxfId="215" priority="376">
      <formula>ISTEXT(D51)</formula>
    </cfRule>
  </conditionalFormatting>
  <conditionalFormatting sqref="E51:N51 U51:V51">
    <cfRule type="expression" dxfId="214" priority="375">
      <formula>ISTEXT(E51)</formula>
    </cfRule>
  </conditionalFormatting>
  <conditionalFormatting sqref="C52">
    <cfRule type="expression" dxfId="213" priority="374">
      <formula>ISTEXT(C52)</formula>
    </cfRule>
  </conditionalFormatting>
  <conditionalFormatting sqref="D52">
    <cfRule type="expression" dxfId="212" priority="373">
      <formula>ISTEXT(D52)</formula>
    </cfRule>
  </conditionalFormatting>
  <conditionalFormatting sqref="E52">
    <cfRule type="expression" dxfId="211" priority="372">
      <formula>ISTEXT(E52)</formula>
    </cfRule>
  </conditionalFormatting>
  <conditionalFormatting sqref="F52">
    <cfRule type="expression" dxfId="210" priority="371">
      <formula>ISTEXT(F52)</formula>
    </cfRule>
  </conditionalFormatting>
  <conditionalFormatting sqref="G52">
    <cfRule type="expression" dxfId="209" priority="370">
      <formula>ISTEXT(G52)</formula>
    </cfRule>
  </conditionalFormatting>
  <conditionalFormatting sqref="H52">
    <cfRule type="expression" dxfId="208" priority="369">
      <formula>ISTEXT(H52)</formula>
    </cfRule>
  </conditionalFormatting>
  <conditionalFormatting sqref="I52">
    <cfRule type="expression" dxfId="207" priority="368">
      <formula>ISTEXT(I52)</formula>
    </cfRule>
  </conditionalFormatting>
  <conditionalFormatting sqref="J52">
    <cfRule type="expression" dxfId="206" priority="367">
      <formula>ISTEXT(J52)</formula>
    </cfRule>
  </conditionalFormatting>
  <conditionalFormatting sqref="K52">
    <cfRule type="expression" dxfId="205" priority="366">
      <formula>ISTEXT(K52)</formula>
    </cfRule>
  </conditionalFormatting>
  <conditionalFormatting sqref="L52">
    <cfRule type="expression" dxfId="204" priority="365">
      <formula>ISTEXT(L52)</formula>
    </cfRule>
  </conditionalFormatting>
  <conditionalFormatting sqref="U52">
    <cfRule type="expression" dxfId="203" priority="358">
      <formula>ISTEXT(U52)</formula>
    </cfRule>
  </conditionalFormatting>
  <conditionalFormatting sqref="V52">
    <cfRule type="expression" dxfId="202" priority="357">
      <formula>ISTEXT(V52)</formula>
    </cfRule>
  </conditionalFormatting>
  <conditionalFormatting sqref="C53">
    <cfRule type="expression" dxfId="201" priority="356">
      <formula>ISTEXT(C53)</formula>
    </cfRule>
  </conditionalFormatting>
  <conditionalFormatting sqref="D53">
    <cfRule type="expression" dxfId="200" priority="355">
      <formula>ISTEXT(D53)</formula>
    </cfRule>
  </conditionalFormatting>
  <conditionalFormatting sqref="E53:N53 U53:V53">
    <cfRule type="expression" dxfId="199" priority="354">
      <formula>ISTEXT(E53)</formula>
    </cfRule>
  </conditionalFormatting>
  <conditionalFormatting sqref="C54">
    <cfRule type="expression" dxfId="198" priority="353">
      <formula>ISTEXT(C54)</formula>
    </cfRule>
  </conditionalFormatting>
  <conditionalFormatting sqref="D54">
    <cfRule type="expression" dxfId="197" priority="352">
      <formula>ISTEXT(D54)</formula>
    </cfRule>
  </conditionalFormatting>
  <conditionalFormatting sqref="E54">
    <cfRule type="expression" dxfId="196" priority="351">
      <formula>ISTEXT(E54)</formula>
    </cfRule>
  </conditionalFormatting>
  <conditionalFormatting sqref="F54">
    <cfRule type="expression" dxfId="195" priority="350">
      <formula>ISTEXT(F54)</formula>
    </cfRule>
  </conditionalFormatting>
  <conditionalFormatting sqref="G54">
    <cfRule type="expression" dxfId="194" priority="349">
      <formula>ISTEXT(G54)</formula>
    </cfRule>
  </conditionalFormatting>
  <conditionalFormatting sqref="H54">
    <cfRule type="expression" dxfId="193" priority="348">
      <formula>ISTEXT(H54)</formula>
    </cfRule>
  </conditionalFormatting>
  <conditionalFormatting sqref="I54">
    <cfRule type="expression" dxfId="192" priority="347">
      <formula>ISTEXT(I54)</formula>
    </cfRule>
  </conditionalFormatting>
  <conditionalFormatting sqref="J54">
    <cfRule type="expression" dxfId="191" priority="346">
      <formula>ISTEXT(J54)</formula>
    </cfRule>
  </conditionalFormatting>
  <conditionalFormatting sqref="K54">
    <cfRule type="expression" dxfId="190" priority="345">
      <formula>ISTEXT(K54)</formula>
    </cfRule>
  </conditionalFormatting>
  <conditionalFormatting sqref="L54">
    <cfRule type="expression" dxfId="189" priority="344">
      <formula>ISTEXT(L54)</formula>
    </cfRule>
  </conditionalFormatting>
  <conditionalFormatting sqref="U54">
    <cfRule type="expression" dxfId="188" priority="337">
      <formula>ISTEXT(U54)</formula>
    </cfRule>
  </conditionalFormatting>
  <conditionalFormatting sqref="V54">
    <cfRule type="expression" dxfId="187" priority="336">
      <formula>ISTEXT(V54)</formula>
    </cfRule>
  </conditionalFormatting>
  <conditionalFormatting sqref="C55">
    <cfRule type="expression" dxfId="186" priority="335">
      <formula>ISTEXT(C55)</formula>
    </cfRule>
  </conditionalFormatting>
  <conditionalFormatting sqref="D55">
    <cfRule type="expression" dxfId="185" priority="334">
      <formula>ISTEXT(D55)</formula>
    </cfRule>
  </conditionalFormatting>
  <conditionalFormatting sqref="E55:N55 U55:V55">
    <cfRule type="expression" dxfId="184" priority="333">
      <formula>ISTEXT(E55)</formula>
    </cfRule>
  </conditionalFormatting>
  <conditionalFormatting sqref="C56">
    <cfRule type="expression" dxfId="183" priority="332">
      <formula>ISTEXT(C56)</formula>
    </cfRule>
  </conditionalFormatting>
  <conditionalFormatting sqref="D56">
    <cfRule type="expression" dxfId="182" priority="331">
      <formula>ISTEXT(D56)</formula>
    </cfRule>
  </conditionalFormatting>
  <conditionalFormatting sqref="E56">
    <cfRule type="expression" dxfId="181" priority="330">
      <formula>ISTEXT(E56)</formula>
    </cfRule>
  </conditionalFormatting>
  <conditionalFormatting sqref="F56">
    <cfRule type="expression" dxfId="180" priority="329">
      <formula>ISTEXT(F56)</formula>
    </cfRule>
  </conditionalFormatting>
  <conditionalFormatting sqref="G56">
    <cfRule type="expression" dxfId="179" priority="328">
      <formula>ISTEXT(G56)</formula>
    </cfRule>
  </conditionalFormatting>
  <conditionalFormatting sqref="H56">
    <cfRule type="expression" dxfId="178" priority="327">
      <formula>ISTEXT(H56)</formula>
    </cfRule>
  </conditionalFormatting>
  <conditionalFormatting sqref="I56">
    <cfRule type="expression" dxfId="177" priority="326">
      <formula>ISTEXT(I56)</formula>
    </cfRule>
  </conditionalFormatting>
  <conditionalFormatting sqref="J56">
    <cfRule type="expression" dxfId="176" priority="325">
      <formula>ISTEXT(J56)</formula>
    </cfRule>
  </conditionalFormatting>
  <conditionalFormatting sqref="K56">
    <cfRule type="expression" dxfId="175" priority="324">
      <formula>ISTEXT(K56)</formula>
    </cfRule>
  </conditionalFormatting>
  <conditionalFormatting sqref="L56">
    <cfRule type="expression" dxfId="174" priority="323">
      <formula>ISTEXT(L56)</formula>
    </cfRule>
  </conditionalFormatting>
  <conditionalFormatting sqref="U56">
    <cfRule type="expression" dxfId="173" priority="316">
      <formula>ISTEXT(U56)</formula>
    </cfRule>
  </conditionalFormatting>
  <conditionalFormatting sqref="V56">
    <cfRule type="expression" dxfId="172" priority="315">
      <formula>ISTEXT(V56)</formula>
    </cfRule>
  </conditionalFormatting>
  <conditionalFormatting sqref="C57">
    <cfRule type="expression" dxfId="171" priority="314">
      <formula>ISTEXT(C57)</formula>
    </cfRule>
  </conditionalFormatting>
  <conditionalFormatting sqref="D57">
    <cfRule type="expression" dxfId="170" priority="313">
      <formula>ISTEXT(D57)</formula>
    </cfRule>
  </conditionalFormatting>
  <conditionalFormatting sqref="E57:N57 U57:V57">
    <cfRule type="expression" dxfId="169" priority="312">
      <formula>ISTEXT(E57)</formula>
    </cfRule>
  </conditionalFormatting>
  <conditionalFormatting sqref="C58">
    <cfRule type="expression" dxfId="168" priority="311">
      <formula>ISTEXT(C58)</formula>
    </cfRule>
  </conditionalFormatting>
  <conditionalFormatting sqref="D58">
    <cfRule type="expression" dxfId="167" priority="310">
      <formula>ISTEXT(D58)</formula>
    </cfRule>
  </conditionalFormatting>
  <conditionalFormatting sqref="E58">
    <cfRule type="expression" dxfId="166" priority="309">
      <formula>ISTEXT(E58)</formula>
    </cfRule>
  </conditionalFormatting>
  <conditionalFormatting sqref="F58">
    <cfRule type="expression" dxfId="165" priority="308">
      <formula>ISTEXT(F58)</formula>
    </cfRule>
  </conditionalFormatting>
  <conditionalFormatting sqref="G58">
    <cfRule type="expression" dxfId="164" priority="307">
      <formula>ISTEXT(G58)</formula>
    </cfRule>
  </conditionalFormatting>
  <conditionalFormatting sqref="H58">
    <cfRule type="expression" dxfId="163" priority="306">
      <formula>ISTEXT(H58)</formula>
    </cfRule>
  </conditionalFormatting>
  <conditionalFormatting sqref="I58">
    <cfRule type="expression" dxfId="162" priority="305">
      <formula>ISTEXT(I58)</formula>
    </cfRule>
  </conditionalFormatting>
  <conditionalFormatting sqref="J58">
    <cfRule type="expression" dxfId="161" priority="304">
      <formula>ISTEXT(J58)</formula>
    </cfRule>
  </conditionalFormatting>
  <conditionalFormatting sqref="K58">
    <cfRule type="expression" dxfId="160" priority="303">
      <formula>ISTEXT(K58)</formula>
    </cfRule>
  </conditionalFormatting>
  <conditionalFormatting sqref="L58">
    <cfRule type="expression" dxfId="159" priority="302">
      <formula>ISTEXT(L58)</formula>
    </cfRule>
  </conditionalFormatting>
  <conditionalFormatting sqref="U58">
    <cfRule type="expression" dxfId="158" priority="295">
      <formula>ISTEXT(U58)</formula>
    </cfRule>
  </conditionalFormatting>
  <conditionalFormatting sqref="V58">
    <cfRule type="expression" dxfId="157" priority="294">
      <formula>ISTEXT(V58)</formula>
    </cfRule>
  </conditionalFormatting>
  <conditionalFormatting sqref="C59">
    <cfRule type="expression" dxfId="156" priority="293">
      <formula>ISTEXT(C59)</formula>
    </cfRule>
  </conditionalFormatting>
  <conditionalFormatting sqref="D59">
    <cfRule type="expression" dxfId="155" priority="292">
      <formula>ISTEXT(D59)</formula>
    </cfRule>
  </conditionalFormatting>
  <conditionalFormatting sqref="E59:N59 U59:V59">
    <cfRule type="expression" dxfId="154" priority="291">
      <formula>ISTEXT(E59)</formula>
    </cfRule>
  </conditionalFormatting>
  <conditionalFormatting sqref="C60">
    <cfRule type="expression" dxfId="153" priority="290">
      <formula>ISTEXT(C60)</formula>
    </cfRule>
  </conditionalFormatting>
  <conditionalFormatting sqref="D60">
    <cfRule type="expression" dxfId="152" priority="289">
      <formula>ISTEXT(D60)</formula>
    </cfRule>
  </conditionalFormatting>
  <conditionalFormatting sqref="E60">
    <cfRule type="expression" dxfId="151" priority="288">
      <formula>ISTEXT(E60)</formula>
    </cfRule>
  </conditionalFormatting>
  <conditionalFormatting sqref="F60">
    <cfRule type="expression" dxfId="150" priority="287">
      <formula>ISTEXT(F60)</formula>
    </cfRule>
  </conditionalFormatting>
  <conditionalFormatting sqref="G60">
    <cfRule type="expression" dxfId="149" priority="286">
      <formula>ISTEXT(G60)</formula>
    </cfRule>
  </conditionalFormatting>
  <conditionalFormatting sqref="H60">
    <cfRule type="expression" dxfId="148" priority="285">
      <formula>ISTEXT(H60)</formula>
    </cfRule>
  </conditionalFormatting>
  <conditionalFormatting sqref="I60">
    <cfRule type="expression" dxfId="147" priority="284">
      <formula>ISTEXT(I60)</formula>
    </cfRule>
  </conditionalFormatting>
  <conditionalFormatting sqref="J60">
    <cfRule type="expression" dxfId="146" priority="283">
      <formula>ISTEXT(J60)</formula>
    </cfRule>
  </conditionalFormatting>
  <conditionalFormatting sqref="K60">
    <cfRule type="expression" dxfId="145" priority="282">
      <formula>ISTEXT(K60)</formula>
    </cfRule>
  </conditionalFormatting>
  <conditionalFormatting sqref="L60">
    <cfRule type="expression" dxfId="144" priority="281">
      <formula>ISTEXT(L60)</formula>
    </cfRule>
  </conditionalFormatting>
  <conditionalFormatting sqref="U60">
    <cfRule type="expression" dxfId="143" priority="274">
      <formula>ISTEXT(U60)</formula>
    </cfRule>
  </conditionalFormatting>
  <conditionalFormatting sqref="V60">
    <cfRule type="expression" dxfId="142" priority="273">
      <formula>ISTEXT(V60)</formula>
    </cfRule>
  </conditionalFormatting>
  <conditionalFormatting sqref="C61">
    <cfRule type="expression" dxfId="141" priority="272">
      <formula>ISTEXT(C61)</formula>
    </cfRule>
  </conditionalFormatting>
  <conditionalFormatting sqref="D61">
    <cfRule type="expression" dxfId="140" priority="271">
      <formula>ISTEXT(D61)</formula>
    </cfRule>
  </conditionalFormatting>
  <conditionalFormatting sqref="E61:N61 U61:V61">
    <cfRule type="expression" dxfId="139" priority="270">
      <formula>ISTEXT(E61)</formula>
    </cfRule>
  </conditionalFormatting>
  <conditionalFormatting sqref="C62">
    <cfRule type="expression" dxfId="138" priority="269">
      <formula>ISTEXT(C62)</formula>
    </cfRule>
  </conditionalFormatting>
  <conditionalFormatting sqref="D62">
    <cfRule type="expression" dxfId="137" priority="268">
      <formula>ISTEXT(D62)</formula>
    </cfRule>
  </conditionalFormatting>
  <conditionalFormatting sqref="E62">
    <cfRule type="expression" dxfId="136" priority="267">
      <formula>ISTEXT(E62)</formula>
    </cfRule>
  </conditionalFormatting>
  <conditionalFormatting sqref="F62">
    <cfRule type="expression" dxfId="135" priority="266">
      <formula>ISTEXT(F62)</formula>
    </cfRule>
  </conditionalFormatting>
  <conditionalFormatting sqref="G62">
    <cfRule type="expression" dxfId="134" priority="265">
      <formula>ISTEXT(G62)</formula>
    </cfRule>
  </conditionalFormatting>
  <conditionalFormatting sqref="H62">
    <cfRule type="expression" dxfId="133" priority="264">
      <formula>ISTEXT(H62)</formula>
    </cfRule>
  </conditionalFormatting>
  <conditionalFormatting sqref="I62">
    <cfRule type="expression" dxfId="132" priority="263">
      <formula>ISTEXT(I62)</formula>
    </cfRule>
  </conditionalFormatting>
  <conditionalFormatting sqref="J62">
    <cfRule type="expression" dxfId="131" priority="262">
      <formula>ISTEXT(J62)</formula>
    </cfRule>
  </conditionalFormatting>
  <conditionalFormatting sqref="K62">
    <cfRule type="expression" dxfId="130" priority="261">
      <formula>ISTEXT(K62)</formula>
    </cfRule>
  </conditionalFormatting>
  <conditionalFormatting sqref="L62">
    <cfRule type="expression" dxfId="129" priority="260">
      <formula>ISTEXT(L62)</formula>
    </cfRule>
  </conditionalFormatting>
  <conditionalFormatting sqref="U62">
    <cfRule type="expression" dxfId="128" priority="253">
      <formula>ISTEXT(U62)</formula>
    </cfRule>
  </conditionalFormatting>
  <conditionalFormatting sqref="V62">
    <cfRule type="expression" dxfId="127" priority="252">
      <formula>ISTEXT(V62)</formula>
    </cfRule>
  </conditionalFormatting>
  <conditionalFormatting sqref="C63">
    <cfRule type="expression" dxfId="126" priority="251">
      <formula>ISTEXT(C63)</formula>
    </cfRule>
  </conditionalFormatting>
  <conditionalFormatting sqref="D63">
    <cfRule type="expression" dxfId="125" priority="250">
      <formula>ISTEXT(D63)</formula>
    </cfRule>
  </conditionalFormatting>
  <conditionalFormatting sqref="E63:N63 U63:V63">
    <cfRule type="expression" dxfId="124" priority="249">
      <formula>ISTEXT(E63)</formula>
    </cfRule>
  </conditionalFormatting>
  <conditionalFormatting sqref="C64">
    <cfRule type="expression" dxfId="123" priority="248">
      <formula>ISTEXT(C64)</formula>
    </cfRule>
  </conditionalFormatting>
  <conditionalFormatting sqref="D64">
    <cfRule type="expression" dxfId="122" priority="247">
      <formula>ISTEXT(D64)</formula>
    </cfRule>
  </conditionalFormatting>
  <conditionalFormatting sqref="E64">
    <cfRule type="expression" dxfId="121" priority="246">
      <formula>ISTEXT(E64)</formula>
    </cfRule>
  </conditionalFormatting>
  <conditionalFormatting sqref="F64">
    <cfRule type="expression" dxfId="120" priority="245">
      <formula>ISTEXT(F64)</formula>
    </cfRule>
  </conditionalFormatting>
  <conditionalFormatting sqref="G64">
    <cfRule type="expression" dxfId="119" priority="244">
      <formula>ISTEXT(G64)</formula>
    </cfRule>
  </conditionalFormatting>
  <conditionalFormatting sqref="H64">
    <cfRule type="expression" dxfId="118" priority="243">
      <formula>ISTEXT(H64)</formula>
    </cfRule>
  </conditionalFormatting>
  <conditionalFormatting sqref="I64">
    <cfRule type="expression" dxfId="117" priority="242">
      <formula>ISTEXT(I64)</formula>
    </cfRule>
  </conditionalFormatting>
  <conditionalFormatting sqref="J64">
    <cfRule type="expression" dxfId="116" priority="241">
      <formula>ISTEXT(J64)</formula>
    </cfRule>
  </conditionalFormatting>
  <conditionalFormatting sqref="K64">
    <cfRule type="expression" dxfId="115" priority="240">
      <formula>ISTEXT(K64)</formula>
    </cfRule>
  </conditionalFormatting>
  <conditionalFormatting sqref="L64">
    <cfRule type="expression" dxfId="114" priority="239">
      <formula>ISTEXT(L64)</formula>
    </cfRule>
  </conditionalFormatting>
  <conditionalFormatting sqref="U64">
    <cfRule type="expression" dxfId="113" priority="232">
      <formula>ISTEXT(U64)</formula>
    </cfRule>
  </conditionalFormatting>
  <conditionalFormatting sqref="V64">
    <cfRule type="expression" dxfId="112" priority="231">
      <formula>ISTEXT(V64)</formula>
    </cfRule>
  </conditionalFormatting>
  <conditionalFormatting sqref="C65">
    <cfRule type="expression" dxfId="111" priority="230">
      <formula>ISTEXT(C65)</formula>
    </cfRule>
  </conditionalFormatting>
  <conditionalFormatting sqref="D65">
    <cfRule type="expression" dxfId="110" priority="229">
      <formula>ISTEXT(D65)</formula>
    </cfRule>
  </conditionalFormatting>
  <conditionalFormatting sqref="E65:N65 U65:V65">
    <cfRule type="expression" dxfId="109" priority="228">
      <formula>ISTEXT(E65)</formula>
    </cfRule>
  </conditionalFormatting>
  <conditionalFormatting sqref="C66">
    <cfRule type="expression" dxfId="108" priority="227">
      <formula>ISTEXT(C66)</formula>
    </cfRule>
  </conditionalFormatting>
  <conditionalFormatting sqref="D66">
    <cfRule type="expression" dxfId="107" priority="226">
      <formula>ISTEXT(D66)</formula>
    </cfRule>
  </conditionalFormatting>
  <conditionalFormatting sqref="E66">
    <cfRule type="expression" dxfId="106" priority="225">
      <formula>ISTEXT(E66)</formula>
    </cfRule>
  </conditionalFormatting>
  <conditionalFormatting sqref="F66">
    <cfRule type="expression" dxfId="105" priority="224">
      <formula>ISTEXT(F66)</formula>
    </cfRule>
  </conditionalFormatting>
  <conditionalFormatting sqref="G66">
    <cfRule type="expression" dxfId="104" priority="223">
      <formula>ISTEXT(G66)</formula>
    </cfRule>
  </conditionalFormatting>
  <conditionalFormatting sqref="H66">
    <cfRule type="expression" dxfId="103" priority="222">
      <formula>ISTEXT(H66)</formula>
    </cfRule>
  </conditionalFormatting>
  <conditionalFormatting sqref="I66">
    <cfRule type="expression" dxfId="102" priority="221">
      <formula>ISTEXT(I66)</formula>
    </cfRule>
  </conditionalFormatting>
  <conditionalFormatting sqref="J66">
    <cfRule type="expression" dxfId="101" priority="220">
      <formula>ISTEXT(J66)</formula>
    </cfRule>
  </conditionalFormatting>
  <conditionalFormatting sqref="K66">
    <cfRule type="expression" dxfId="100" priority="219">
      <formula>ISTEXT(K66)</formula>
    </cfRule>
  </conditionalFormatting>
  <conditionalFormatting sqref="L66">
    <cfRule type="expression" dxfId="99" priority="218">
      <formula>ISTEXT(L66)</formula>
    </cfRule>
  </conditionalFormatting>
  <conditionalFormatting sqref="U66">
    <cfRule type="expression" dxfId="98" priority="211">
      <formula>ISTEXT(U66)</formula>
    </cfRule>
  </conditionalFormatting>
  <conditionalFormatting sqref="V66">
    <cfRule type="expression" dxfId="97" priority="210">
      <formula>ISTEXT(V66)</formula>
    </cfRule>
  </conditionalFormatting>
  <conditionalFormatting sqref="O7">
    <cfRule type="expression" dxfId="96" priority="122">
      <formula>ISTEXT(O7)</formula>
    </cfRule>
  </conditionalFormatting>
  <conditionalFormatting sqref="P7">
    <cfRule type="expression" dxfId="95" priority="121">
      <formula>ISTEXT(P7)</formula>
    </cfRule>
  </conditionalFormatting>
  <conditionalFormatting sqref="O8 O10 O12">
    <cfRule type="expression" dxfId="94" priority="120">
      <formula>ISTEXT(O8)</formula>
    </cfRule>
  </conditionalFormatting>
  <conditionalFormatting sqref="P8 P10 P12 P14 P16 P18">
    <cfRule type="expression" dxfId="93" priority="119">
      <formula>ISTEXT(P8)</formula>
    </cfRule>
  </conditionalFormatting>
  <conditionalFormatting sqref="O9 O11">
    <cfRule type="expression" dxfId="92" priority="118">
      <formula>ISTEXT(O9)</formula>
    </cfRule>
  </conditionalFormatting>
  <conditionalFormatting sqref="P9 P11 P13 P15 P17 P19">
    <cfRule type="expression" dxfId="91" priority="117">
      <formula>ISTEXT(P9)</formula>
    </cfRule>
  </conditionalFormatting>
  <conditionalFormatting sqref="O13 O15 O17 O19">
    <cfRule type="expression" dxfId="90" priority="111">
      <formula>ISTEXT(O13)</formula>
    </cfRule>
  </conditionalFormatting>
  <conditionalFormatting sqref="O14 O16 O18">
    <cfRule type="expression" dxfId="89" priority="109">
      <formula>ISTEXT(O14)</formula>
    </cfRule>
  </conditionalFormatting>
  <conditionalFormatting sqref="O20:O44">
    <cfRule type="expression" dxfId="88" priority="103">
      <formula>ISTEXT(O20)</formula>
    </cfRule>
  </conditionalFormatting>
  <conditionalFormatting sqref="P20:P44">
    <cfRule type="expression" dxfId="87" priority="102">
      <formula>ISTEXT(P20)</formula>
    </cfRule>
  </conditionalFormatting>
  <conditionalFormatting sqref="O45:P45">
    <cfRule type="expression" dxfId="86" priority="101">
      <formula>ISTEXT(O45)</formula>
    </cfRule>
  </conditionalFormatting>
  <conditionalFormatting sqref="O46">
    <cfRule type="expression" dxfId="85" priority="100">
      <formula>ISTEXT(O46)</formula>
    </cfRule>
  </conditionalFormatting>
  <conditionalFormatting sqref="P46">
    <cfRule type="expression" dxfId="84" priority="99">
      <formula>ISTEXT(P46)</formula>
    </cfRule>
  </conditionalFormatting>
  <conditionalFormatting sqref="O47:P47">
    <cfRule type="expression" dxfId="83" priority="98">
      <formula>ISTEXT(O47)</formula>
    </cfRule>
  </conditionalFormatting>
  <conditionalFormatting sqref="O48">
    <cfRule type="expression" dxfId="82" priority="97">
      <formula>ISTEXT(O48)</formula>
    </cfRule>
  </conditionalFormatting>
  <conditionalFormatting sqref="P48">
    <cfRule type="expression" dxfId="81" priority="96">
      <formula>ISTEXT(P48)</formula>
    </cfRule>
  </conditionalFormatting>
  <conditionalFormatting sqref="O49:P49">
    <cfRule type="expression" dxfId="80" priority="95">
      <formula>ISTEXT(O49)</formula>
    </cfRule>
  </conditionalFormatting>
  <conditionalFormatting sqref="O50">
    <cfRule type="expression" dxfId="79" priority="94">
      <formula>ISTEXT(O50)</formula>
    </cfRule>
  </conditionalFormatting>
  <conditionalFormatting sqref="P50">
    <cfRule type="expression" dxfId="78" priority="93">
      <formula>ISTEXT(P50)</formula>
    </cfRule>
  </conditionalFormatting>
  <conditionalFormatting sqref="O51:P51">
    <cfRule type="expression" dxfId="77" priority="92">
      <formula>ISTEXT(O51)</formula>
    </cfRule>
  </conditionalFormatting>
  <conditionalFormatting sqref="O52">
    <cfRule type="expression" dxfId="76" priority="91">
      <formula>ISTEXT(O52)</formula>
    </cfRule>
  </conditionalFormatting>
  <conditionalFormatting sqref="P52">
    <cfRule type="expression" dxfId="75" priority="90">
      <formula>ISTEXT(P52)</formula>
    </cfRule>
  </conditionalFormatting>
  <conditionalFormatting sqref="O53:P53">
    <cfRule type="expression" dxfId="74" priority="89">
      <formula>ISTEXT(O53)</formula>
    </cfRule>
  </conditionalFormatting>
  <conditionalFormatting sqref="O54">
    <cfRule type="expression" dxfId="73" priority="88">
      <formula>ISTEXT(O54)</formula>
    </cfRule>
  </conditionalFormatting>
  <conditionalFormatting sqref="P54">
    <cfRule type="expression" dxfId="72" priority="87">
      <formula>ISTEXT(P54)</formula>
    </cfRule>
  </conditionalFormatting>
  <conditionalFormatting sqref="O55:P55">
    <cfRule type="expression" dxfId="71" priority="86">
      <formula>ISTEXT(O55)</formula>
    </cfRule>
  </conditionalFormatting>
  <conditionalFormatting sqref="O56">
    <cfRule type="expression" dxfId="70" priority="85">
      <formula>ISTEXT(O56)</formula>
    </cfRule>
  </conditionalFormatting>
  <conditionalFormatting sqref="P56">
    <cfRule type="expression" dxfId="69" priority="84">
      <formula>ISTEXT(P56)</formula>
    </cfRule>
  </conditionalFormatting>
  <conditionalFormatting sqref="O57:P57">
    <cfRule type="expression" dxfId="68" priority="83">
      <formula>ISTEXT(O57)</formula>
    </cfRule>
  </conditionalFormatting>
  <conditionalFormatting sqref="O58">
    <cfRule type="expression" dxfId="67" priority="82">
      <formula>ISTEXT(O58)</formula>
    </cfRule>
  </conditionalFormatting>
  <conditionalFormatting sqref="P58">
    <cfRule type="expression" dxfId="66" priority="81">
      <formula>ISTEXT(P58)</formula>
    </cfRule>
  </conditionalFormatting>
  <conditionalFormatting sqref="O59:P59">
    <cfRule type="expression" dxfId="65" priority="80">
      <formula>ISTEXT(O59)</formula>
    </cfRule>
  </conditionalFormatting>
  <conditionalFormatting sqref="O60">
    <cfRule type="expression" dxfId="64" priority="79">
      <formula>ISTEXT(O60)</formula>
    </cfRule>
  </conditionalFormatting>
  <conditionalFormatting sqref="P60">
    <cfRule type="expression" dxfId="63" priority="78">
      <formula>ISTEXT(P60)</formula>
    </cfRule>
  </conditionalFormatting>
  <conditionalFormatting sqref="O61:P61">
    <cfRule type="expression" dxfId="62" priority="77">
      <formula>ISTEXT(O61)</formula>
    </cfRule>
  </conditionalFormatting>
  <conditionalFormatting sqref="O62">
    <cfRule type="expression" dxfId="61" priority="76">
      <formula>ISTEXT(O62)</formula>
    </cfRule>
  </conditionalFormatting>
  <conditionalFormatting sqref="P62">
    <cfRule type="expression" dxfId="60" priority="75">
      <formula>ISTEXT(P62)</formula>
    </cfRule>
  </conditionalFormatting>
  <conditionalFormatting sqref="O63:P63">
    <cfRule type="expression" dxfId="59" priority="74">
      <formula>ISTEXT(O63)</formula>
    </cfRule>
  </conditionalFormatting>
  <conditionalFormatting sqref="O64">
    <cfRule type="expression" dxfId="58" priority="73">
      <formula>ISTEXT(O64)</formula>
    </cfRule>
  </conditionalFormatting>
  <conditionalFormatting sqref="P64">
    <cfRule type="expression" dxfId="57" priority="72">
      <formula>ISTEXT(P64)</formula>
    </cfRule>
  </conditionalFormatting>
  <conditionalFormatting sqref="O65:P65">
    <cfRule type="expression" dxfId="56" priority="71">
      <formula>ISTEXT(O65)</formula>
    </cfRule>
  </conditionalFormatting>
  <conditionalFormatting sqref="O66">
    <cfRule type="expression" dxfId="55" priority="70">
      <formula>ISTEXT(O66)</formula>
    </cfRule>
  </conditionalFormatting>
  <conditionalFormatting sqref="P66">
    <cfRule type="expression" dxfId="54" priority="69">
      <formula>ISTEXT(P66)</formula>
    </cfRule>
  </conditionalFormatting>
  <conditionalFormatting sqref="S7">
    <cfRule type="expression" dxfId="53" priority="68">
      <formula>ISTEXT(S7)</formula>
    </cfRule>
  </conditionalFormatting>
  <conditionalFormatting sqref="T7">
    <cfRule type="expression" dxfId="52" priority="67">
      <formula>ISTEXT(T7)</formula>
    </cfRule>
  </conditionalFormatting>
  <conditionalFormatting sqref="S8 S10 S12">
    <cfRule type="expression" dxfId="51" priority="66">
      <formula>ISTEXT(S8)</formula>
    </cfRule>
  </conditionalFormatting>
  <conditionalFormatting sqref="T8 T10 T12 T14 T16 T18">
    <cfRule type="expression" dxfId="50" priority="65">
      <formula>ISTEXT(T8)</formula>
    </cfRule>
  </conditionalFormatting>
  <conditionalFormatting sqref="S9 S11">
    <cfRule type="expression" dxfId="49" priority="64">
      <formula>ISTEXT(S9)</formula>
    </cfRule>
  </conditionalFormatting>
  <conditionalFormatting sqref="T9 T11 T13 T15 T17 T19">
    <cfRule type="expression" dxfId="48" priority="63">
      <formula>ISTEXT(T9)</formula>
    </cfRule>
  </conditionalFormatting>
  <conditionalFormatting sqref="S13 S15 S17 S19">
    <cfRule type="expression" dxfId="47" priority="57">
      <formula>ISTEXT(S13)</formula>
    </cfRule>
  </conditionalFormatting>
  <conditionalFormatting sqref="S14 S16 S18">
    <cfRule type="expression" dxfId="46" priority="55">
      <formula>ISTEXT(S14)</formula>
    </cfRule>
  </conditionalFormatting>
  <conditionalFormatting sqref="S20:S44">
    <cfRule type="expression" dxfId="45" priority="49">
      <formula>ISTEXT(S20)</formula>
    </cfRule>
  </conditionalFormatting>
  <conditionalFormatting sqref="T20:T44">
    <cfRule type="expression" dxfId="44" priority="48">
      <formula>ISTEXT(T20)</formula>
    </cfRule>
  </conditionalFormatting>
  <conditionalFormatting sqref="S45:T45">
    <cfRule type="expression" dxfId="43" priority="47">
      <formula>ISTEXT(S45)</formula>
    </cfRule>
  </conditionalFormatting>
  <conditionalFormatting sqref="S46">
    <cfRule type="expression" dxfId="42" priority="46">
      <formula>ISTEXT(S46)</formula>
    </cfRule>
  </conditionalFormatting>
  <conditionalFormatting sqref="T46">
    <cfRule type="expression" dxfId="41" priority="45">
      <formula>ISTEXT(T46)</formula>
    </cfRule>
  </conditionalFormatting>
  <conditionalFormatting sqref="S47:T47">
    <cfRule type="expression" dxfId="40" priority="44">
      <formula>ISTEXT(S47)</formula>
    </cfRule>
  </conditionalFormatting>
  <conditionalFormatting sqref="S48">
    <cfRule type="expression" dxfId="39" priority="43">
      <formula>ISTEXT(S48)</formula>
    </cfRule>
  </conditionalFormatting>
  <conditionalFormatting sqref="T48">
    <cfRule type="expression" dxfId="38" priority="42">
      <formula>ISTEXT(T48)</formula>
    </cfRule>
  </conditionalFormatting>
  <conditionalFormatting sqref="S49:T49">
    <cfRule type="expression" dxfId="37" priority="41">
      <formula>ISTEXT(S49)</formula>
    </cfRule>
  </conditionalFormatting>
  <conditionalFormatting sqref="S50">
    <cfRule type="expression" dxfId="36" priority="40">
      <formula>ISTEXT(S50)</formula>
    </cfRule>
  </conditionalFormatting>
  <conditionalFormatting sqref="T50">
    <cfRule type="expression" dxfId="35" priority="39">
      <formula>ISTEXT(T50)</formula>
    </cfRule>
  </conditionalFormatting>
  <conditionalFormatting sqref="S51:T51">
    <cfRule type="expression" dxfId="34" priority="38">
      <formula>ISTEXT(S51)</formula>
    </cfRule>
  </conditionalFormatting>
  <conditionalFormatting sqref="S52">
    <cfRule type="expression" dxfId="33" priority="37">
      <formula>ISTEXT(S52)</formula>
    </cfRule>
  </conditionalFormatting>
  <conditionalFormatting sqref="T52">
    <cfRule type="expression" dxfId="32" priority="36">
      <formula>ISTEXT(T52)</formula>
    </cfRule>
  </conditionalFormatting>
  <conditionalFormatting sqref="S53:T53">
    <cfRule type="expression" dxfId="31" priority="35">
      <formula>ISTEXT(S53)</formula>
    </cfRule>
  </conditionalFormatting>
  <conditionalFormatting sqref="S54">
    <cfRule type="expression" dxfId="30" priority="34">
      <formula>ISTEXT(S54)</formula>
    </cfRule>
  </conditionalFormatting>
  <conditionalFormatting sqref="T54">
    <cfRule type="expression" dxfId="29" priority="33">
      <formula>ISTEXT(T54)</formula>
    </cfRule>
  </conditionalFormatting>
  <conditionalFormatting sqref="S55:T55">
    <cfRule type="expression" dxfId="28" priority="32">
      <formula>ISTEXT(S55)</formula>
    </cfRule>
  </conditionalFormatting>
  <conditionalFormatting sqref="S56">
    <cfRule type="expression" dxfId="27" priority="31">
      <formula>ISTEXT(S56)</formula>
    </cfRule>
  </conditionalFormatting>
  <conditionalFormatting sqref="T56">
    <cfRule type="expression" dxfId="26" priority="30">
      <formula>ISTEXT(T56)</formula>
    </cfRule>
  </conditionalFormatting>
  <conditionalFormatting sqref="S57:T57">
    <cfRule type="expression" dxfId="25" priority="29">
      <formula>ISTEXT(S57)</formula>
    </cfRule>
  </conditionalFormatting>
  <conditionalFormatting sqref="S58">
    <cfRule type="expression" dxfId="24" priority="28">
      <formula>ISTEXT(S58)</formula>
    </cfRule>
  </conditionalFormatting>
  <conditionalFormatting sqref="T58">
    <cfRule type="expression" dxfId="23" priority="27">
      <formula>ISTEXT(T58)</formula>
    </cfRule>
  </conditionalFormatting>
  <conditionalFormatting sqref="S59:T59">
    <cfRule type="expression" dxfId="22" priority="26">
      <formula>ISTEXT(S59)</formula>
    </cfRule>
  </conditionalFormatting>
  <conditionalFormatting sqref="S60">
    <cfRule type="expression" dxfId="21" priority="25">
      <formula>ISTEXT(S60)</formula>
    </cfRule>
  </conditionalFormatting>
  <conditionalFormatting sqref="T60">
    <cfRule type="expression" dxfId="20" priority="24">
      <formula>ISTEXT(T60)</formula>
    </cfRule>
  </conditionalFormatting>
  <conditionalFormatting sqref="S61:T61">
    <cfRule type="expression" dxfId="19" priority="23">
      <formula>ISTEXT(S61)</formula>
    </cfRule>
  </conditionalFormatting>
  <conditionalFormatting sqref="S62">
    <cfRule type="expression" dxfId="18" priority="22">
      <formula>ISTEXT(S62)</formula>
    </cfRule>
  </conditionalFormatting>
  <conditionalFormatting sqref="T62">
    <cfRule type="expression" dxfId="17" priority="21">
      <formula>ISTEXT(T62)</formula>
    </cfRule>
  </conditionalFormatting>
  <conditionalFormatting sqref="S63:T63">
    <cfRule type="expression" dxfId="16" priority="20">
      <formula>ISTEXT(S63)</formula>
    </cfRule>
  </conditionalFormatting>
  <conditionalFormatting sqref="S64">
    <cfRule type="expression" dxfId="15" priority="19">
      <formula>ISTEXT(S64)</formula>
    </cfRule>
  </conditionalFormatting>
  <conditionalFormatting sqref="T64">
    <cfRule type="expression" dxfId="14" priority="18">
      <formula>ISTEXT(T64)</formula>
    </cfRule>
  </conditionalFormatting>
  <conditionalFormatting sqref="S65:T65">
    <cfRule type="expression" dxfId="13" priority="17">
      <formula>ISTEXT(S65)</formula>
    </cfRule>
  </conditionalFormatting>
  <conditionalFormatting sqref="S66">
    <cfRule type="expression" dxfId="12" priority="16">
      <formula>ISTEXT(S66)</formula>
    </cfRule>
  </conditionalFormatting>
  <conditionalFormatting sqref="T66">
    <cfRule type="expression" dxfId="11" priority="15">
      <formula>ISTEXT(T66)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Read me</vt:lpstr>
      <vt:lpstr>Requirement Summary</vt:lpstr>
      <vt:lpstr>Inf Conc</vt:lpstr>
      <vt:lpstr>Inf Loads</vt:lpstr>
      <vt:lpstr>Effluent Conc</vt:lpstr>
      <vt:lpstr>Effluent Loads</vt:lpstr>
      <vt:lpstr>Inf MDL-ML</vt:lpstr>
      <vt:lpstr>Effluent MDL-ML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Toci, Wlliam</cp:lastModifiedBy>
  <cp:lastPrinted>2013-12-03T00:21:56Z</cp:lastPrinted>
  <dcterms:created xsi:type="dcterms:W3CDTF">2012-05-04T22:10:30Z</dcterms:created>
  <dcterms:modified xsi:type="dcterms:W3CDTF">2014-03-24T18:34:19Z</dcterms:modified>
</cp:coreProperties>
</file>